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firstSheet="3" activeTab="11"/>
  </bookViews>
  <sheets>
    <sheet name="на 01.02.2018" sheetId="1" r:id="rId1"/>
    <sheet name="на 01.03.2018" sheetId="2" r:id="rId2"/>
    <sheet name="на 01.04.2018" sheetId="3" r:id="rId3"/>
    <sheet name="на 01.05.2018" sheetId="4" r:id="rId4"/>
    <sheet name="на 01.06.2018" sheetId="5" r:id="rId5"/>
    <sheet name="на 01.07.2018" sheetId="6" r:id="rId6"/>
    <sheet name="на 01.08.2018" sheetId="7" r:id="rId7"/>
    <sheet name="на 01.09.2018" sheetId="8" r:id="rId8"/>
    <sheet name="на 01.10.2018" sheetId="9" r:id="rId9"/>
    <sheet name="на 01.11.2018" sheetId="10" r:id="rId10"/>
    <sheet name="на 01.12.2018" sheetId="11" r:id="rId11"/>
    <sheet name="на 01.01.2019" sheetId="12" r:id="rId12"/>
  </sheets>
  <definedNames/>
  <calcPr fullCalcOnLoad="1"/>
</workbook>
</file>

<file path=xl/sharedStrings.xml><?xml version="1.0" encoding="utf-8"?>
<sst xmlns="http://schemas.openxmlformats.org/spreadsheetml/2006/main" count="1223" uniqueCount="88">
  <si>
    <t>№ п/п</t>
  </si>
  <si>
    <t>Дата регистрации в финансовом органе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</si>
  <si>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</si>
  <si>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</si>
  <si>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</si>
  <si>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</si>
  <si>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</si>
  <si>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</si>
  <si>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</si>
  <si>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</si>
  <si>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</si>
  <si>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</si>
  <si>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</si>
  <si>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Начислено</t>
  </si>
  <si>
    <t>Дата гашения</t>
  </si>
  <si>
    <t>Задолженность</t>
  </si>
  <si>
    <t>Уплачено</t>
  </si>
  <si>
    <t>Итого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</si>
  <si>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</si>
  <si>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</si>
  <si>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</si>
  <si>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</si>
  <si>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</si>
  <si>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</si>
  <si>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</si>
  <si>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</si>
  <si>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Раздел 3</t>
  </si>
  <si>
    <t>ИНФОРМАЦИЯ ПО МУНИЦИПАЛЬНЫМ ГАРАНТИЯМ ОРЛОВСКОГО МУНИЦИПАЛЬНОГО РАЙОНА</t>
  </si>
  <si>
    <t>И дата регистрации в финансовом органе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</si>
  <si>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</si>
  <si>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</si>
  <si>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</si>
  <si>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</si>
  <si>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</si>
  <si>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</si>
  <si>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</si>
  <si>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</si>
  <si>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</si>
  <si>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</si>
  <si>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</si>
  <si>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</si>
  <si>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</si>
  <si>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</si>
  <si>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</si>
  <si>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</si>
  <si>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</si>
  <si>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</si>
  <si>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</si>
  <si>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</si>
  <si>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</si>
  <si>
    <t xml:space="preserve">телефон </t>
  </si>
  <si>
    <t>2-15-45</t>
  </si>
  <si>
    <t>для финансирования дефицита районного бюджета муниципального образования Орловский муниципальный район</t>
  </si>
  <si>
    <t xml:space="preserve">Итого: </t>
  </si>
  <si>
    <t>ИТОГО:</t>
  </si>
  <si>
    <t>Распоряжение Правительства области от 21.12.2015 № 128</t>
  </si>
  <si>
    <t xml:space="preserve">30.11.2018 года </t>
  </si>
  <si>
    <t>до 01.12.2018</t>
  </si>
  <si>
    <t>22.12.2015 №25</t>
  </si>
  <si>
    <t xml:space="preserve">на частичное  покрытие дефицита районного бюджета </t>
  </si>
  <si>
    <t>Начальник  финансового управления                                                 Н.К.Лаптева</t>
  </si>
  <si>
    <t xml:space="preserve">№ 1 - КР от 02.05.2017 года </t>
  </si>
  <si>
    <t>ПАО "Сбербанк России"</t>
  </si>
  <si>
    <t>Исполнитель                                                                                           Юкляева А. Л.</t>
  </si>
  <si>
    <t xml:space="preserve">МУНИЦИПАЛЬНАЯ ДОЛГОВАЯ КНИГА  на 01.02.2018 года </t>
  </si>
  <si>
    <t>на 01.01.2018</t>
  </si>
  <si>
    <t>10.05.2017 года - 7000000,00 и 27.11.2017 года - 2908490,00</t>
  </si>
  <si>
    <t xml:space="preserve">МУНИЦИПАЛЬНАЯ ДОЛГОВАЯ КНИГА  на 01.03.2018 года </t>
  </si>
  <si>
    <t>№ 1-2018 от 26.02.2018 года</t>
  </si>
  <si>
    <t>12.03.2018 года</t>
  </si>
  <si>
    <t>Исполнитель                                                                                                                                                                                                         Юкляева А. Л.</t>
  </si>
  <si>
    <t>Зам. главы администрации начальник  финансового управления администрации Орловского района                                                    Лаптева Н. К.</t>
  </si>
  <si>
    <t xml:space="preserve">МУНИЦИПАЛЬНАЯ ДОЛГОВАЯ КНИГА  на 01.05.2018 года </t>
  </si>
  <si>
    <t xml:space="preserve">МУНИЦИПАЛЬНАЯ ДОЛГОВАЯ КНИГА  на 01.06.2018 года </t>
  </si>
  <si>
    <t>Исполнитель                                                                                                                                                                                                         Байсарова Е. Н.</t>
  </si>
  <si>
    <t xml:space="preserve">МУНИЦИПАЛЬНАЯ ДОЛГОВАЯ КНИГА  на 01.07.2018 года </t>
  </si>
  <si>
    <t xml:space="preserve">МУНИЦИПАЛЬНАЯ ДОЛГОВАЯ КНИГА  на 01.04.2018 года </t>
  </si>
  <si>
    <t>И. о.  начальника  финансового управления администрации Орловского района                                                                                       Байсарова Е. Н.</t>
  </si>
  <si>
    <t xml:space="preserve">МУНИЦИПАЛЬНАЯ ДОЛГОВАЯ КНИГА  на 01.08.2018 года </t>
  </si>
  <si>
    <t>Зам. начальника  финансового управления,                                                                                                                                                                                                                  заведующая сектором бюджетно-аналитического                                                                                                                                                                                                                      отдела и казначейского исполнения бюджета                                                                                                                                                                                                   Макарова А.Ю.</t>
  </si>
  <si>
    <t xml:space="preserve">МУНИЦИПАЛЬНАЯ ДОЛГОВАЯ КНИГА  на 01.09.2018 года </t>
  </si>
  <si>
    <t xml:space="preserve">Заместитель главы администрации, начальник  финансового управления                                                                                                                                                                                                                  администрации Орловского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</si>
  <si>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Н. К. Лаптева</t>
  </si>
  <si>
    <t>Исполнитель                                                                                                                                                                                                                 А. Л. Юкляева</t>
  </si>
  <si>
    <t xml:space="preserve">МУНИЦИПАЛЬНАЯ ДОЛГОВАЯ КНИГА  на 01.10.2018 года </t>
  </si>
  <si>
    <t xml:space="preserve">МУНИЦИПАЛЬНАЯ ДОЛГОВАЯ КНИГА  на 01.11.2018 года </t>
  </si>
  <si>
    <t xml:space="preserve">МУНИЦИПАЛЬНАЯ ДОЛГОВАЯ КНИГА  на 01.12.2018 года </t>
  </si>
  <si>
    <t xml:space="preserve">МУНИЦИПАЛЬНАЯ ДОЛГОВАЯ КНИГА  на 01.01.2019 года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</si>
</sst>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color indexed="41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sz val="7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.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0" fillId="0" borderId="8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 wrapText="1"/>
    </xf>
    <xf numFmtId="2" fontId="7" fillId="0" borderId="12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11" fillId="0" borderId="12" xfId="0" applyNumberFormat="1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4" fontId="4" fillId="0" borderId="21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2" fontId="0" fillId="0" borderId="4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/>
    </xf>
    <xf numFmtId="14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14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14" fontId="11" fillId="0" borderId="29" xfId="0" applyNumberFormat="1" applyFont="1" applyBorder="1" applyAlignment="1">
      <alignment/>
    </xf>
    <xf numFmtId="14" fontId="11" fillId="0" borderId="23" xfId="0" applyNumberFormat="1" applyFont="1" applyBorder="1" applyAlignment="1">
      <alignment/>
    </xf>
    <xf numFmtId="14" fontId="11" fillId="0" borderId="20" xfId="0" applyNumberFormat="1" applyFont="1" applyBorder="1" applyAlignment="1">
      <alignment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11" fillId="0" borderId="30" xfId="0" applyFont="1" applyBorder="1" applyAlignment="1">
      <alignment/>
    </xf>
    <xf numFmtId="14" fontId="11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2" fontId="0" fillId="0" borderId="30" xfId="0" applyNumberForma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4" fillId="0" borderId="30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4" fontId="15" fillId="0" borderId="12" xfId="0" applyNumberFormat="1" applyFont="1" applyBorder="1" applyAlignment="1">
      <alignment/>
    </xf>
    <xf numFmtId="14" fontId="10" fillId="0" borderId="26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4" fontId="12" fillId="0" borderId="12" xfId="0" applyNumberFormat="1" applyFont="1" applyBorder="1" applyAlignment="1">
      <alignment horizontal="justify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3" fillId="0" borderId="3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0" fontId="3" fillId="0" borderId="23" xfId="0" applyFont="1" applyBorder="1" applyAlignment="1">
      <alignment/>
    </xf>
    <xf numFmtId="14" fontId="17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3" fillId="0" borderId="24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17" fillId="0" borderId="21" xfId="0" applyFont="1" applyBorder="1" applyAlignment="1">
      <alignment/>
    </xf>
    <xf numFmtId="14" fontId="17" fillId="0" borderId="21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4" fontId="4" fillId="0" borderId="16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4" fontId="4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4" fontId="17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14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4" fontId="5" fillId="0" borderId="3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36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14" fontId="17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7" fillId="0" borderId="1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2" fillId="0" borderId="3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14" fontId="5" fillId="0" borderId="38" xfId="0" applyNumberFormat="1" applyFont="1" applyBorder="1" applyAlignment="1">
      <alignment horizontal="center" vertical="top" wrapText="1"/>
    </xf>
    <xf numFmtId="14" fontId="5" fillId="0" borderId="3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5" fillId="0" borderId="3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4" fontId="0" fillId="0" borderId="2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24" xfId="0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4" fontId="4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4" fontId="4" fillId="0" borderId="2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8" fillId="0" borderId="21" xfId="0" applyFont="1" applyBorder="1" applyAlignment="1">
      <alignment wrapText="1"/>
    </xf>
    <xf numFmtId="0" fontId="0" fillId="0" borderId="13" xfId="0" applyBorder="1" applyAlignment="1">
      <alignment wrapText="1"/>
    </xf>
    <xf numFmtId="4" fontId="10" fillId="0" borderId="21" xfId="0" applyNumberFormat="1" applyFont="1" applyBorder="1" applyAlignment="1">
      <alignment horizontal="justify" vertical="center" wrapText="1"/>
    </xf>
    <xf numFmtId="4" fontId="10" fillId="0" borderId="13" xfId="0" applyNumberFormat="1" applyFont="1" applyBorder="1" applyAlignment="1">
      <alignment horizontal="justify" vertical="center" wrapText="1"/>
    </xf>
    <xf numFmtId="0" fontId="0" fillId="0" borderId="13" xfId="0" applyBorder="1" applyAlignment="1">
      <alignment horizontal="center" wrapText="1"/>
    </xf>
    <xf numFmtId="14" fontId="0" fillId="0" borderId="21" xfId="0" applyNumberForma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0" fillId="0" borderId="13" xfId="0" applyBorder="1" applyAlignment="1">
      <alignment/>
    </xf>
    <xf numFmtId="0" fontId="4" fillId="0" borderId="4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42" xfId="0" applyFont="1" applyBorder="1" applyAlignment="1">
      <alignment/>
    </xf>
    <xf numFmtId="14" fontId="8" fillId="0" borderId="43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4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14" fontId="8" fillId="0" borderId="48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4" fontId="8" fillId="0" borderId="4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0" borderId="54" xfId="0" applyFont="1" applyBorder="1" applyAlignment="1">
      <alignment wrapText="1"/>
    </xf>
    <xf numFmtId="4" fontId="10" fillId="0" borderId="48" xfId="0" applyNumberFormat="1" applyFont="1" applyBorder="1" applyAlignment="1">
      <alignment horizontal="justify" vertical="center" wrapText="1"/>
    </xf>
    <xf numFmtId="4" fontId="10" fillId="0" borderId="27" xfId="0" applyNumberFormat="1" applyFont="1" applyBorder="1" applyAlignment="1">
      <alignment horizontal="justify" vertical="center" wrapText="1"/>
    </xf>
    <xf numFmtId="4" fontId="10" fillId="0" borderId="49" xfId="0" applyNumberFormat="1" applyFont="1" applyBorder="1" applyAlignment="1">
      <alignment horizontal="justify" vertical="center" wrapText="1"/>
    </xf>
    <xf numFmtId="0" fontId="13" fillId="0" borderId="50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4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4" fontId="4" fillId="0" borderId="21" xfId="0" applyNumberFormat="1" applyFont="1" applyBorder="1" applyAlignment="1">
      <alignment vertical="top" wrapText="1"/>
    </xf>
    <xf numFmtId="14" fontId="4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/>
    </xf>
    <xf numFmtId="4" fontId="4" fillId="0" borderId="5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3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4" fontId="4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37"/>
  <sheetViews>
    <sheetView view="pageBreakPreview" zoomScaleSheetLayoutView="100" workbookViewId="0" topLeftCell="A5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/>
      <c r="L10" s="142"/>
      <c r="M10" s="412"/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/>
      <c r="L11" s="141"/>
      <c r="M11" s="414"/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/>
      <c r="L12" s="143"/>
      <c r="M12" s="415"/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/>
      <c r="L13" s="144"/>
      <c r="M13" s="414"/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/>
      <c r="L14" s="144"/>
      <c r="M14" s="412"/>
      <c r="N14" s="413"/>
      <c r="O14" s="116"/>
      <c r="P14" s="116"/>
      <c r="Q14" s="98"/>
      <c r="R14" s="128"/>
    </row>
    <row r="15" spans="1:18" ht="12" customHeight="1" thickBo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/>
      <c r="L15" s="144"/>
      <c r="M15" s="414"/>
      <c r="N15" s="414"/>
      <c r="O15" s="116"/>
      <c r="P15" s="129"/>
      <c r="Q15" s="98"/>
      <c r="R15" s="128"/>
    </row>
    <row r="16" spans="1:18" ht="12" customHeight="1" thickBot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/>
      <c r="L16" s="145"/>
      <c r="M16" s="412"/>
      <c r="N16" s="413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404"/>
      <c r="N17" s="405"/>
      <c r="O17" s="113"/>
      <c r="P17" s="130"/>
      <c r="Q17" s="98"/>
      <c r="R17" s="131"/>
    </row>
    <row r="18" spans="1:18" ht="9.75" customHeight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401"/>
      <c r="N18" s="402"/>
      <c r="O18" s="113"/>
      <c r="P18" s="130"/>
      <c r="Q18" s="98"/>
      <c r="R18" s="131"/>
    </row>
    <row r="19" spans="1:18" ht="11.25" customHeight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1667.5700000000002</v>
      </c>
      <c r="L22" s="135"/>
      <c r="M22" s="403">
        <f>SUM(M8:N21)</f>
        <v>1667.5700000000002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 thickBot="1">
      <c r="D48" s="32"/>
      <c r="J48" s="49"/>
    </row>
    <row r="49" spans="1:29" ht="15" customHeight="1">
      <c r="A49" s="325">
        <v>1</v>
      </c>
      <c r="B49" s="327" t="s">
        <v>61</v>
      </c>
      <c r="C49" s="329" t="s">
        <v>62</v>
      </c>
      <c r="D49" s="330" t="s">
        <v>52</v>
      </c>
      <c r="E49" s="332" t="s">
        <v>66</v>
      </c>
      <c r="F49" s="335">
        <v>9908490</v>
      </c>
      <c r="G49" s="329">
        <v>9.677614</v>
      </c>
      <c r="H49" s="312">
        <v>43235</v>
      </c>
      <c r="I49" s="337"/>
      <c r="J49" s="312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>
        <f>F49-Q49</f>
        <v>9608490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328"/>
      <c r="C50" s="314"/>
      <c r="D50" s="331"/>
      <c r="E50" s="333"/>
      <c r="F50" s="336"/>
      <c r="G50" s="314"/>
      <c r="H50" s="313"/>
      <c r="I50" s="338"/>
      <c r="J50" s="313"/>
      <c r="K50" s="172">
        <v>81441.28</v>
      </c>
      <c r="L50" s="173">
        <v>43115</v>
      </c>
      <c r="M50" s="317">
        <v>81441.28</v>
      </c>
      <c r="N50" s="318"/>
      <c r="O50" s="168"/>
      <c r="P50" s="168"/>
      <c r="Q50" s="174"/>
      <c r="R50" s="171"/>
    </row>
    <row r="51" spans="1:18" ht="12" customHeight="1">
      <c r="A51" s="325"/>
      <c r="B51" s="328"/>
      <c r="C51" s="314"/>
      <c r="D51" s="331"/>
      <c r="E51" s="333"/>
      <c r="F51" s="336"/>
      <c r="G51" s="314"/>
      <c r="H51" s="313"/>
      <c r="I51" s="338"/>
      <c r="J51" s="313"/>
      <c r="K51" s="172"/>
      <c r="L51" s="173"/>
      <c r="M51" s="317"/>
      <c r="N51" s="319"/>
      <c r="O51" s="168"/>
      <c r="P51" s="175"/>
      <c r="Q51" s="176"/>
      <c r="R51" s="171"/>
    </row>
    <row r="52" spans="1:18" ht="11.25" customHeight="1">
      <c r="A52" s="325"/>
      <c r="B52" s="314"/>
      <c r="C52" s="314"/>
      <c r="D52" s="331"/>
      <c r="E52" s="333"/>
      <c r="F52" s="336"/>
      <c r="G52" s="314"/>
      <c r="H52" s="314"/>
      <c r="I52" s="338"/>
      <c r="J52" s="314"/>
      <c r="K52" s="172"/>
      <c r="L52" s="173"/>
      <c r="M52" s="320"/>
      <c r="N52" s="316"/>
      <c r="O52" s="168"/>
      <c r="P52" s="175"/>
      <c r="Q52" s="176"/>
      <c r="R52" s="171"/>
    </row>
    <row r="53" spans="1:18" ht="11.25" customHeight="1">
      <c r="A53" s="325"/>
      <c r="B53" s="314"/>
      <c r="C53" s="314"/>
      <c r="D53" s="331"/>
      <c r="E53" s="333"/>
      <c r="F53" s="336"/>
      <c r="G53" s="314"/>
      <c r="H53" s="314"/>
      <c r="I53" s="338"/>
      <c r="J53" s="314"/>
      <c r="K53" s="172"/>
      <c r="L53" s="173"/>
      <c r="M53" s="320"/>
      <c r="N53" s="316"/>
      <c r="O53" s="168"/>
      <c r="P53" s="175"/>
      <c r="Q53" s="176"/>
      <c r="R53" s="171"/>
    </row>
    <row r="54" spans="1:18" ht="11.25" customHeight="1">
      <c r="A54" s="325"/>
      <c r="B54" s="314"/>
      <c r="C54" s="314"/>
      <c r="D54" s="331"/>
      <c r="E54" s="334"/>
      <c r="F54" s="336"/>
      <c r="G54" s="314"/>
      <c r="H54" s="314"/>
      <c r="I54" s="338"/>
      <c r="J54" s="314"/>
      <c r="K54" s="166"/>
      <c r="L54" s="177"/>
      <c r="M54" s="321"/>
      <c r="N54" s="322"/>
      <c r="O54" s="168"/>
      <c r="P54" s="175"/>
      <c r="Q54" s="174"/>
      <c r="R54" s="171"/>
    </row>
    <row r="55" spans="1:19" ht="12" customHeight="1">
      <c r="A55" s="325"/>
      <c r="B55" s="314"/>
      <c r="C55" s="314"/>
      <c r="D55" s="331"/>
      <c r="E55" s="334"/>
      <c r="F55" s="336"/>
      <c r="G55" s="314"/>
      <c r="H55" s="314"/>
      <c r="I55" s="338"/>
      <c r="J55" s="314"/>
      <c r="K55" s="178"/>
      <c r="L55" s="179"/>
      <c r="M55" s="320"/>
      <c r="N55" s="320"/>
      <c r="O55" s="180"/>
      <c r="P55" s="175"/>
      <c r="Q55" s="181"/>
      <c r="R55" s="182"/>
      <c r="S55" s="42"/>
    </row>
    <row r="56" spans="1:19" ht="13.5" customHeight="1" thickBot="1">
      <c r="A56" s="326"/>
      <c r="B56" s="314"/>
      <c r="C56" s="314"/>
      <c r="D56" s="331"/>
      <c r="E56" s="334"/>
      <c r="F56" s="336"/>
      <c r="G56" s="314"/>
      <c r="H56" s="314"/>
      <c r="I56" s="338"/>
      <c r="J56" s="314"/>
      <c r="K56" s="183"/>
      <c r="L56" s="184"/>
      <c r="M56" s="323"/>
      <c r="N56" s="323"/>
      <c r="O56" s="185"/>
      <c r="P56" s="186"/>
      <c r="Q56" s="187"/>
      <c r="R56" s="188"/>
      <c r="S56" s="42"/>
    </row>
    <row r="57" spans="1:123" s="127" customFormat="1" ht="13.5" customHeight="1" thickBot="1">
      <c r="A57" s="189" t="s">
        <v>54</v>
      </c>
      <c r="B57" s="190"/>
      <c r="C57" s="190"/>
      <c r="D57" s="191"/>
      <c r="E57" s="192"/>
      <c r="F57" s="193">
        <f>F49</f>
        <v>9908490</v>
      </c>
      <c r="G57" s="192"/>
      <c r="H57" s="192"/>
      <c r="I57" s="194"/>
      <c r="J57" s="111"/>
      <c r="K57" s="195">
        <f>K53+K54+K52+K51+K50+K49</f>
        <v>501781.87</v>
      </c>
      <c r="L57" s="196"/>
      <c r="M57" s="296">
        <f>M54+M53+M52+M51+M50+M49</f>
        <v>501781.87</v>
      </c>
      <c r="N57" s="297"/>
      <c r="O57" s="197"/>
      <c r="P57" s="198"/>
      <c r="Q57" s="199">
        <f>Q53+Q52+Q51+Q54</f>
        <v>0</v>
      </c>
      <c r="R57" s="171">
        <f>R49</f>
        <v>9608490</v>
      </c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</row>
    <row r="58" spans="1:19" ht="14.25" customHeight="1" hidden="1">
      <c r="A58" s="298"/>
      <c r="B58" s="299"/>
      <c r="C58" s="302"/>
      <c r="D58" s="305"/>
      <c r="E58" s="306"/>
      <c r="F58" s="309"/>
      <c r="G58" s="298"/>
      <c r="H58" s="287"/>
      <c r="I58" s="298"/>
      <c r="J58" s="287"/>
      <c r="K58" s="121"/>
      <c r="L58" s="122"/>
      <c r="M58" s="290"/>
      <c r="N58" s="290"/>
      <c r="O58" s="123"/>
      <c r="P58" s="124"/>
      <c r="Q58" s="125"/>
      <c r="R58" s="126"/>
      <c r="S58" s="42"/>
    </row>
    <row r="59" spans="1:19" ht="12.75" customHeight="1" hidden="1">
      <c r="A59" s="288"/>
      <c r="B59" s="300"/>
      <c r="C59" s="303"/>
      <c r="D59" s="305"/>
      <c r="E59" s="307"/>
      <c r="F59" s="310"/>
      <c r="G59" s="288"/>
      <c r="H59" s="288"/>
      <c r="I59" s="288"/>
      <c r="J59" s="288"/>
      <c r="K59" s="109"/>
      <c r="L59" s="110"/>
      <c r="M59" s="291"/>
      <c r="N59" s="292"/>
      <c r="O59" s="34"/>
      <c r="P59" s="85"/>
      <c r="Q59" s="95"/>
      <c r="R59" s="75"/>
      <c r="S59" s="42"/>
    </row>
    <row r="60" spans="1:19" ht="12" customHeight="1" hidden="1">
      <c r="A60" s="288"/>
      <c r="B60" s="300"/>
      <c r="C60" s="303"/>
      <c r="D60" s="305"/>
      <c r="E60" s="307"/>
      <c r="F60" s="310"/>
      <c r="G60" s="288"/>
      <c r="H60" s="288"/>
      <c r="I60" s="288"/>
      <c r="J60" s="288"/>
      <c r="K60" s="109"/>
      <c r="L60" s="110"/>
      <c r="M60" s="291"/>
      <c r="N60" s="293"/>
      <c r="O60" s="34"/>
      <c r="P60" s="85"/>
      <c r="Q60" s="95"/>
      <c r="R60" s="75"/>
      <c r="S60" s="42"/>
    </row>
    <row r="61" spans="1:19" ht="10.5" customHeight="1" hidden="1">
      <c r="A61" s="288"/>
      <c r="B61" s="300"/>
      <c r="C61" s="303"/>
      <c r="D61" s="305"/>
      <c r="E61" s="307"/>
      <c r="F61" s="310"/>
      <c r="G61" s="288"/>
      <c r="H61" s="288"/>
      <c r="I61" s="288"/>
      <c r="J61" s="288"/>
      <c r="K61" s="109"/>
      <c r="L61" s="110"/>
      <c r="M61" s="294"/>
      <c r="N61" s="295"/>
      <c r="O61" s="34"/>
      <c r="P61" s="85"/>
      <c r="Q61" s="95"/>
      <c r="R61" s="75"/>
      <c r="S61" s="42"/>
    </row>
    <row r="62" spans="1:19" ht="10.5" customHeight="1" hidden="1">
      <c r="A62" s="288"/>
      <c r="B62" s="300"/>
      <c r="C62" s="303"/>
      <c r="D62" s="305"/>
      <c r="E62" s="307"/>
      <c r="F62" s="310"/>
      <c r="G62" s="288"/>
      <c r="H62" s="288"/>
      <c r="I62" s="288"/>
      <c r="J62" s="288"/>
      <c r="K62" s="109"/>
      <c r="L62" s="110"/>
      <c r="M62" s="294"/>
      <c r="N62" s="295"/>
      <c r="O62" s="34"/>
      <c r="P62" s="85"/>
      <c r="Q62" s="95"/>
      <c r="R62" s="75"/>
      <c r="S62" s="42"/>
    </row>
    <row r="63" spans="1:19" ht="11.25" customHeight="1" hidden="1">
      <c r="A63" s="288"/>
      <c r="B63" s="300"/>
      <c r="C63" s="303"/>
      <c r="D63" s="305"/>
      <c r="E63" s="307"/>
      <c r="F63" s="310"/>
      <c r="G63" s="288"/>
      <c r="H63" s="288"/>
      <c r="I63" s="288"/>
      <c r="J63" s="288"/>
      <c r="K63" s="109"/>
      <c r="L63" s="110"/>
      <c r="M63" s="294"/>
      <c r="N63" s="295"/>
      <c r="O63" s="34"/>
      <c r="P63" s="85"/>
      <c r="Q63" s="95"/>
      <c r="R63" s="75"/>
      <c r="S63" s="42"/>
    </row>
    <row r="64" spans="1:19" ht="11.25" customHeight="1" hidden="1">
      <c r="A64" s="288"/>
      <c r="B64" s="300"/>
      <c r="C64" s="303"/>
      <c r="D64" s="305"/>
      <c r="E64" s="307"/>
      <c r="F64" s="310"/>
      <c r="G64" s="288"/>
      <c r="H64" s="288"/>
      <c r="I64" s="288"/>
      <c r="J64" s="288"/>
      <c r="K64" s="109"/>
      <c r="L64" s="110"/>
      <c r="M64" s="291"/>
      <c r="N64" s="293"/>
      <c r="O64" s="34"/>
      <c r="P64" s="85"/>
      <c r="Q64" s="95"/>
      <c r="R64" s="75"/>
      <c r="S64" s="42"/>
    </row>
    <row r="65" spans="1:19" ht="11.25" customHeight="1" hidden="1">
      <c r="A65" s="289"/>
      <c r="B65" s="301"/>
      <c r="C65" s="304"/>
      <c r="D65" s="305"/>
      <c r="E65" s="308"/>
      <c r="F65" s="311"/>
      <c r="G65" s="289"/>
      <c r="H65" s="289"/>
      <c r="I65" s="289"/>
      <c r="J65" s="289"/>
      <c r="K65" s="109"/>
      <c r="L65" s="110"/>
      <c r="M65" s="294"/>
      <c r="N65" s="295"/>
      <c r="O65" s="34"/>
      <c r="P65" s="85"/>
      <c r="Q65" s="95"/>
      <c r="R65" s="75"/>
      <c r="S65" s="42"/>
    </row>
    <row r="66" spans="1:18" ht="13.5" customHeight="1" hidden="1">
      <c r="A66" s="33" t="s">
        <v>53</v>
      </c>
      <c r="B66" s="33"/>
      <c r="C66" s="159"/>
      <c r="D66" s="159"/>
      <c r="E66" s="33"/>
      <c r="F66" s="55">
        <f>F58</f>
        <v>0</v>
      </c>
      <c r="G66" s="33"/>
      <c r="H66" s="33"/>
      <c r="I66" s="33"/>
      <c r="J66" s="33"/>
      <c r="K66" s="54">
        <f>K61+K60+K59+K58+K63+K62+K64+K65</f>
        <v>0</v>
      </c>
      <c r="L66" s="33"/>
      <c r="M66" s="233">
        <f>M58+M59+M60+M61+M63+M62+M64+M65</f>
        <v>0</v>
      </c>
      <c r="N66" s="233"/>
      <c r="O66" s="33"/>
      <c r="P66" s="33"/>
      <c r="Q66" s="55">
        <f>Q60+Q61+Q62</f>
        <v>0</v>
      </c>
      <c r="R66" s="55"/>
    </row>
    <row r="67" spans="1:18" ht="12.75" hidden="1">
      <c r="A67" s="40" t="s">
        <v>54</v>
      </c>
      <c r="B67" s="33"/>
      <c r="C67" s="33"/>
      <c r="D67" s="160"/>
      <c r="E67" s="33"/>
      <c r="F67" s="51">
        <f>F66+F57</f>
        <v>9908490</v>
      </c>
      <c r="G67" s="33"/>
      <c r="H67" s="33"/>
      <c r="I67" s="33"/>
      <c r="J67" s="33"/>
      <c r="K67" s="54">
        <f>K66+K57</f>
        <v>501781.87</v>
      </c>
      <c r="L67" s="33"/>
      <c r="M67" s="234">
        <f>M57+M66</f>
        <v>501781.87</v>
      </c>
      <c r="N67" s="234"/>
      <c r="O67" s="33"/>
      <c r="P67" s="33"/>
      <c r="Q67" s="51">
        <f>Q57+Q66</f>
        <v>0</v>
      </c>
      <c r="R67" s="51">
        <f>R66+R57</f>
        <v>9608490</v>
      </c>
    </row>
    <row r="68" ht="12.75" hidden="1">
      <c r="J68" s="49"/>
    </row>
    <row r="69" spans="1:16" ht="57.75" customHeight="1" hidden="1">
      <c r="A69" s="48"/>
      <c r="C69" s="48"/>
      <c r="D69" s="48"/>
      <c r="F69" s="48"/>
      <c r="I69" s="48"/>
      <c r="J69" s="48"/>
      <c r="M69" s="48"/>
      <c r="P69" s="48"/>
    </row>
    <row r="70" spans="1:16" ht="60.75" customHeight="1">
      <c r="A70" s="42"/>
      <c r="C70" s="42"/>
      <c r="D70" s="42"/>
      <c r="F70" s="42"/>
      <c r="I70" s="42"/>
      <c r="J70" s="42"/>
      <c r="M70" s="42"/>
      <c r="P70" s="42"/>
    </row>
    <row r="71" spans="1:17" ht="15" customHeight="1">
      <c r="A71" s="265" t="s">
        <v>26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</row>
    <row r="72" spans="1:17" ht="19.5" customHeight="1" thickBot="1">
      <c r="A72" s="286" t="s">
        <v>27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</row>
    <row r="73" spans="1:17" ht="17.25" customHeight="1" thickBot="1">
      <c r="A73" s="1" t="s">
        <v>0</v>
      </c>
      <c r="B73" s="229" t="s">
        <v>29</v>
      </c>
      <c r="C73" s="231" t="s">
        <v>30</v>
      </c>
      <c r="D73" s="235"/>
      <c r="E73" s="231" t="s">
        <v>31</v>
      </c>
      <c r="F73" s="235"/>
      <c r="G73" s="231" t="s">
        <v>32</v>
      </c>
      <c r="H73" s="235"/>
      <c r="I73" s="237" t="s">
        <v>33</v>
      </c>
      <c r="J73" s="239" t="s">
        <v>34</v>
      </c>
      <c r="K73" s="235"/>
      <c r="L73" s="237" t="s">
        <v>35</v>
      </c>
      <c r="M73" s="267" t="s">
        <v>12</v>
      </c>
      <c r="N73" s="269"/>
      <c r="O73" s="269"/>
      <c r="P73" s="268"/>
      <c r="Q73" s="250" t="s">
        <v>36</v>
      </c>
    </row>
    <row r="74" spans="1:17" ht="59.25" customHeight="1" thickBot="1">
      <c r="A74" s="7" t="s">
        <v>28</v>
      </c>
      <c r="B74" s="230"/>
      <c r="C74" s="232"/>
      <c r="D74" s="227"/>
      <c r="E74" s="232"/>
      <c r="F74" s="227"/>
      <c r="G74" s="232"/>
      <c r="H74" s="227"/>
      <c r="I74" s="238"/>
      <c r="J74" s="236"/>
      <c r="K74" s="227"/>
      <c r="L74" s="228"/>
      <c r="M74" s="252" t="s">
        <v>14</v>
      </c>
      <c r="N74" s="253"/>
      <c r="O74" s="2" t="s">
        <v>16</v>
      </c>
      <c r="P74" s="2" t="s">
        <v>15</v>
      </c>
      <c r="Q74" s="251"/>
    </row>
    <row r="75" spans="1:17" ht="18" customHeight="1" hidden="1">
      <c r="A75" s="282"/>
      <c r="B75" s="254"/>
      <c r="C75" s="276"/>
      <c r="D75" s="277"/>
      <c r="E75" s="276"/>
      <c r="F75" s="277"/>
      <c r="G75" s="254"/>
      <c r="H75" s="254"/>
      <c r="I75" s="15"/>
      <c r="J75" s="254"/>
      <c r="K75" s="254"/>
      <c r="L75" s="24"/>
      <c r="M75" s="243"/>
      <c r="N75" s="240"/>
      <c r="O75" s="27"/>
      <c r="P75" s="24"/>
      <c r="Q75" s="15"/>
    </row>
    <row r="76" spans="1:17" ht="15" customHeight="1" hidden="1">
      <c r="A76" s="283"/>
      <c r="B76" s="241"/>
      <c r="C76" s="18"/>
      <c r="D76" s="19"/>
      <c r="E76" s="278"/>
      <c r="F76" s="279"/>
      <c r="G76" s="241"/>
      <c r="H76" s="241"/>
      <c r="I76" s="17"/>
      <c r="J76" s="20"/>
      <c r="K76" s="20"/>
      <c r="L76" s="25"/>
      <c r="M76" s="245"/>
      <c r="N76" s="247"/>
      <c r="O76" s="28"/>
      <c r="P76" s="25"/>
      <c r="Q76" s="17"/>
    </row>
    <row r="77" spans="1:17" ht="12.75" customHeight="1" hidden="1">
      <c r="A77" s="283"/>
      <c r="B77" s="241"/>
      <c r="C77" s="18"/>
      <c r="D77" s="19"/>
      <c r="E77" s="278"/>
      <c r="F77" s="279"/>
      <c r="G77" s="241"/>
      <c r="H77" s="241"/>
      <c r="I77" s="17"/>
      <c r="J77" s="20"/>
      <c r="K77" s="20"/>
      <c r="L77" s="25"/>
      <c r="M77" s="245"/>
      <c r="N77" s="247"/>
      <c r="O77" s="28"/>
      <c r="P77" s="25"/>
      <c r="Q77" s="17"/>
    </row>
    <row r="78" spans="1:17" ht="14.25" customHeight="1" hidden="1">
      <c r="A78" s="283"/>
      <c r="B78" s="241"/>
      <c r="C78" s="18"/>
      <c r="D78" s="19"/>
      <c r="E78" s="278"/>
      <c r="F78" s="279"/>
      <c r="G78" s="241"/>
      <c r="H78" s="241"/>
      <c r="I78" s="17"/>
      <c r="J78" s="20"/>
      <c r="K78" s="20"/>
      <c r="L78" s="25"/>
      <c r="M78" s="245"/>
      <c r="N78" s="247"/>
      <c r="O78" s="28"/>
      <c r="P78" s="25"/>
      <c r="Q78" s="17"/>
    </row>
    <row r="79" spans="1:17" ht="12.75" customHeight="1" hidden="1">
      <c r="A79" s="283"/>
      <c r="B79" s="241"/>
      <c r="C79" s="18"/>
      <c r="D79" s="19"/>
      <c r="E79" s="278"/>
      <c r="F79" s="279"/>
      <c r="G79" s="241"/>
      <c r="H79" s="241"/>
      <c r="I79" s="17"/>
      <c r="J79" s="20"/>
      <c r="K79" s="20"/>
      <c r="L79" s="25"/>
      <c r="M79" s="245"/>
      <c r="N79" s="247"/>
      <c r="O79" s="28"/>
      <c r="P79" s="25"/>
      <c r="Q79" s="17"/>
    </row>
    <row r="80" spans="1:17" ht="12.75" customHeight="1" hidden="1">
      <c r="A80" s="284"/>
      <c r="B80" s="242"/>
      <c r="C80" s="16"/>
      <c r="D80" s="12"/>
      <c r="E80" s="280"/>
      <c r="F80" s="281"/>
      <c r="G80" s="242"/>
      <c r="H80" s="242"/>
      <c r="I80" s="11"/>
      <c r="J80" s="21"/>
      <c r="K80" s="21"/>
      <c r="L80" s="26"/>
      <c r="M80" s="245"/>
      <c r="N80" s="247"/>
      <c r="O80" s="28"/>
      <c r="P80" s="26"/>
      <c r="Q80" s="11"/>
    </row>
    <row r="81" spans="1:17" ht="10.5" customHeight="1">
      <c r="A81" s="282"/>
      <c r="B81" s="282"/>
      <c r="C81" s="276"/>
      <c r="D81" s="277"/>
      <c r="E81" s="276"/>
      <c r="F81" s="277"/>
      <c r="G81" s="276"/>
      <c r="H81" s="277"/>
      <c r="I81" s="282"/>
      <c r="J81" s="276"/>
      <c r="K81" s="277"/>
      <c r="L81" s="285"/>
      <c r="M81" s="243"/>
      <c r="N81" s="244"/>
      <c r="O81" s="24"/>
      <c r="P81" s="285"/>
      <c r="Q81" s="282"/>
    </row>
    <row r="82" spans="1:17" ht="7.5" customHeight="1">
      <c r="A82" s="283"/>
      <c r="B82" s="283"/>
      <c r="C82" s="278"/>
      <c r="D82" s="279"/>
      <c r="E82" s="278"/>
      <c r="F82" s="279"/>
      <c r="G82" s="278"/>
      <c r="H82" s="279"/>
      <c r="I82" s="283"/>
      <c r="J82" s="278"/>
      <c r="K82" s="279"/>
      <c r="L82" s="255"/>
      <c r="M82" s="245"/>
      <c r="N82" s="246"/>
      <c r="O82" s="25"/>
      <c r="P82" s="255"/>
      <c r="Q82" s="283"/>
    </row>
    <row r="83" spans="1:17" ht="10.5" customHeight="1" hidden="1">
      <c r="A83" s="283"/>
      <c r="B83" s="283"/>
      <c r="C83" s="278"/>
      <c r="D83" s="279"/>
      <c r="E83" s="278"/>
      <c r="F83" s="279"/>
      <c r="G83" s="278"/>
      <c r="H83" s="279"/>
      <c r="I83" s="283"/>
      <c r="J83" s="278"/>
      <c r="K83" s="279"/>
      <c r="L83" s="255"/>
      <c r="M83" s="245"/>
      <c r="N83" s="246"/>
      <c r="O83" s="25"/>
      <c r="P83" s="255"/>
      <c r="Q83" s="283"/>
    </row>
    <row r="84" spans="1:17" ht="10.5" customHeight="1" hidden="1">
      <c r="A84" s="283"/>
      <c r="B84" s="283"/>
      <c r="C84" s="278"/>
      <c r="D84" s="279"/>
      <c r="E84" s="278"/>
      <c r="F84" s="279"/>
      <c r="G84" s="278"/>
      <c r="H84" s="279"/>
      <c r="I84" s="283"/>
      <c r="J84" s="278"/>
      <c r="K84" s="279"/>
      <c r="L84" s="255"/>
      <c r="M84" s="245"/>
      <c r="N84" s="246"/>
      <c r="O84" s="25"/>
      <c r="P84" s="255"/>
      <c r="Q84" s="283"/>
    </row>
    <row r="85" spans="1:17" ht="11.25" customHeight="1" hidden="1">
      <c r="A85" s="283"/>
      <c r="B85" s="283"/>
      <c r="C85" s="278"/>
      <c r="D85" s="279"/>
      <c r="E85" s="278"/>
      <c r="F85" s="279"/>
      <c r="G85" s="278"/>
      <c r="H85" s="279"/>
      <c r="I85" s="283"/>
      <c r="J85" s="278"/>
      <c r="K85" s="279"/>
      <c r="L85" s="255"/>
      <c r="M85" s="245"/>
      <c r="N85" s="247"/>
      <c r="O85" s="25"/>
      <c r="P85" s="255"/>
      <c r="Q85" s="283"/>
    </row>
    <row r="86" spans="1:17" ht="8.25" customHeight="1" hidden="1">
      <c r="A86" s="283"/>
      <c r="B86" s="283"/>
      <c r="C86" s="278"/>
      <c r="D86" s="279"/>
      <c r="E86" s="278"/>
      <c r="F86" s="279"/>
      <c r="G86" s="278"/>
      <c r="H86" s="279"/>
      <c r="I86" s="283"/>
      <c r="J86" s="278"/>
      <c r="K86" s="279"/>
      <c r="L86" s="255"/>
      <c r="M86" s="245"/>
      <c r="N86" s="247"/>
      <c r="O86" s="25"/>
      <c r="P86" s="255"/>
      <c r="Q86" s="283"/>
    </row>
    <row r="87" spans="1:17" ht="7.5" customHeight="1" hidden="1">
      <c r="A87" s="283"/>
      <c r="B87" s="283"/>
      <c r="C87" s="278"/>
      <c r="D87" s="279"/>
      <c r="E87" s="278"/>
      <c r="F87" s="279"/>
      <c r="G87" s="278"/>
      <c r="H87" s="279"/>
      <c r="I87" s="283"/>
      <c r="J87" s="278"/>
      <c r="K87" s="279"/>
      <c r="L87" s="256"/>
      <c r="M87" s="248"/>
      <c r="N87" s="249"/>
      <c r="O87" s="26"/>
      <c r="P87" s="256"/>
      <c r="Q87" s="284"/>
    </row>
    <row r="88" spans="1:17" ht="9.75" customHeight="1" hidden="1">
      <c r="A88" s="284"/>
      <c r="B88" s="284"/>
      <c r="C88" s="280"/>
      <c r="D88" s="281"/>
      <c r="E88" s="280"/>
      <c r="F88" s="281"/>
      <c r="G88" s="280"/>
      <c r="H88" s="281"/>
      <c r="I88" s="284"/>
      <c r="J88" s="280"/>
      <c r="K88" s="281"/>
      <c r="L88" s="30"/>
      <c r="M88" s="270"/>
      <c r="N88" s="271"/>
      <c r="O88" s="31"/>
      <c r="P88" s="30"/>
      <c r="Q88" s="11"/>
    </row>
    <row r="89" spans="1:17" ht="16.5" thickBot="1">
      <c r="A89" s="4" t="s">
        <v>17</v>
      </c>
      <c r="B89" s="22"/>
      <c r="C89" s="272"/>
      <c r="D89" s="273"/>
      <c r="E89" s="272"/>
      <c r="F89" s="273"/>
      <c r="G89" s="274"/>
      <c r="H89" s="274"/>
      <c r="I89" s="4"/>
      <c r="J89" s="275"/>
      <c r="K89" s="275"/>
      <c r="L89" s="23">
        <f>L88</f>
        <v>0</v>
      </c>
      <c r="M89" s="272"/>
      <c r="N89" s="273"/>
      <c r="O89" s="29">
        <f>O88</f>
        <v>0</v>
      </c>
      <c r="P89" s="23">
        <f>L89-O89</f>
        <v>0</v>
      </c>
      <c r="Q89" s="3"/>
    </row>
    <row r="91" spans="1:17" ht="15.75">
      <c r="A91" s="265" t="s">
        <v>37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</row>
    <row r="92" spans="1:17" ht="16.5" thickBot="1">
      <c r="A92" s="266" t="s">
        <v>38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</row>
    <row r="93" spans="1:17" ht="42.75" thickBot="1">
      <c r="A93" s="14" t="s">
        <v>0</v>
      </c>
      <c r="B93" s="267" t="s">
        <v>39</v>
      </c>
      <c r="C93" s="268"/>
      <c r="D93" s="267" t="s">
        <v>40</v>
      </c>
      <c r="E93" s="268"/>
      <c r="F93" s="10" t="s">
        <v>41</v>
      </c>
      <c r="G93" s="267" t="s">
        <v>42</v>
      </c>
      <c r="H93" s="268"/>
      <c r="I93" s="267" t="s">
        <v>43</v>
      </c>
      <c r="J93" s="268"/>
      <c r="K93" s="10" t="s">
        <v>44</v>
      </c>
      <c r="L93" s="267" t="s">
        <v>45</v>
      </c>
      <c r="M93" s="269"/>
      <c r="N93" s="268"/>
      <c r="O93" s="269" t="s">
        <v>46</v>
      </c>
      <c r="P93" s="268"/>
      <c r="Q93" s="6" t="s">
        <v>47</v>
      </c>
    </row>
    <row r="94" spans="1:17" ht="16.5" thickBot="1">
      <c r="A94" s="4"/>
      <c r="B94" s="262"/>
      <c r="C94" s="264"/>
      <c r="D94" s="262"/>
      <c r="E94" s="264"/>
      <c r="F94" s="5"/>
      <c r="G94" s="262"/>
      <c r="H94" s="264"/>
      <c r="I94" s="262"/>
      <c r="J94" s="264"/>
      <c r="K94" s="5"/>
      <c r="L94" s="262"/>
      <c r="M94" s="263"/>
      <c r="N94" s="264"/>
      <c r="O94" s="263"/>
      <c r="P94" s="264"/>
      <c r="Q94" s="5"/>
    </row>
    <row r="95" spans="1:17" ht="16.5" thickBot="1">
      <c r="A95" s="4" t="s">
        <v>17</v>
      </c>
      <c r="B95" s="262"/>
      <c r="C95" s="264"/>
      <c r="D95" s="262"/>
      <c r="E95" s="264"/>
      <c r="F95" s="5"/>
      <c r="G95" s="262"/>
      <c r="H95" s="264"/>
      <c r="I95" s="262"/>
      <c r="J95" s="264"/>
      <c r="K95" s="5"/>
      <c r="L95" s="262"/>
      <c r="M95" s="263"/>
      <c r="N95" s="264"/>
      <c r="O95" s="263"/>
      <c r="P95" s="264"/>
      <c r="Q95" s="5"/>
    </row>
    <row r="96" spans="1:16" ht="15.75">
      <c r="A96" s="8" t="s">
        <v>49</v>
      </c>
      <c r="O96" s="259">
        <f>P89+R67+R22</f>
        <v>9948490</v>
      </c>
      <c r="P96" s="259"/>
    </row>
    <row r="97" spans="1:16" ht="15.75">
      <c r="A97" s="8" t="s">
        <v>48</v>
      </c>
      <c r="O97" s="260">
        <f>O96</f>
        <v>9948490</v>
      </c>
      <c r="P97" s="261"/>
    </row>
    <row r="98" ht="15.75">
      <c r="A98" s="13"/>
    </row>
    <row r="99" spans="1:6" ht="15.75" hidden="1">
      <c r="A99" s="258"/>
      <c r="B99" s="258"/>
      <c r="C99" s="258"/>
      <c r="D99" s="258"/>
      <c r="E99" s="258"/>
      <c r="F99" s="258"/>
    </row>
    <row r="100" spans="1:17" ht="15.75">
      <c r="A100" s="258" t="s">
        <v>60</v>
      </c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</row>
    <row r="101" ht="15.75">
      <c r="A101" s="9"/>
    </row>
    <row r="102" spans="1:16" ht="15.75">
      <c r="A102" s="258" t="s">
        <v>63</v>
      </c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</row>
    <row r="103" spans="1:3" ht="12.75">
      <c r="A103" t="s">
        <v>50</v>
      </c>
      <c r="B103">
        <v>83365</v>
      </c>
      <c r="C103" t="s">
        <v>51</v>
      </c>
    </row>
    <row r="107" ht="12.75">
      <c r="K107" s="42"/>
    </row>
    <row r="108" ht="12.75">
      <c r="K108" s="42"/>
    </row>
    <row r="137" ht="12.75">
      <c r="K137" s="42"/>
    </row>
  </sheetData>
  <mergeCells count="212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5"/>
    <mergeCell ref="B58:B65"/>
    <mergeCell ref="C58:C65"/>
    <mergeCell ref="D58:D65"/>
    <mergeCell ref="E58:E65"/>
    <mergeCell ref="F58:F65"/>
    <mergeCell ref="G58:G65"/>
    <mergeCell ref="H58:H65"/>
    <mergeCell ref="I58:I65"/>
    <mergeCell ref="J58:J65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A71:Q71"/>
    <mergeCell ref="A72:Q72"/>
    <mergeCell ref="B73:B74"/>
    <mergeCell ref="C73:D74"/>
    <mergeCell ref="E73:F74"/>
    <mergeCell ref="G73:H74"/>
    <mergeCell ref="I73:I74"/>
    <mergeCell ref="J73:K74"/>
    <mergeCell ref="L73:L74"/>
    <mergeCell ref="M73:P73"/>
    <mergeCell ref="Q73:Q74"/>
    <mergeCell ref="M74:N74"/>
    <mergeCell ref="A75:A80"/>
    <mergeCell ref="B75:B80"/>
    <mergeCell ref="C75:D75"/>
    <mergeCell ref="E75:F80"/>
    <mergeCell ref="G75:H80"/>
    <mergeCell ref="J75:K75"/>
    <mergeCell ref="M75:N75"/>
    <mergeCell ref="M76:N76"/>
    <mergeCell ref="M77:N77"/>
    <mergeCell ref="M78:N78"/>
    <mergeCell ref="M79:N79"/>
    <mergeCell ref="M80:N80"/>
    <mergeCell ref="A81:A88"/>
    <mergeCell ref="B81:B88"/>
    <mergeCell ref="C81:D88"/>
    <mergeCell ref="E81:F88"/>
    <mergeCell ref="M81:N81"/>
    <mergeCell ref="P81:P87"/>
    <mergeCell ref="Q81:Q87"/>
    <mergeCell ref="M82:N82"/>
    <mergeCell ref="M83:N83"/>
    <mergeCell ref="M84:N84"/>
    <mergeCell ref="M85:N85"/>
    <mergeCell ref="M86:N86"/>
    <mergeCell ref="M87:N87"/>
    <mergeCell ref="M88:N88"/>
    <mergeCell ref="C89:D89"/>
    <mergeCell ref="E89:F89"/>
    <mergeCell ref="G89:H89"/>
    <mergeCell ref="J89:K89"/>
    <mergeCell ref="M89:N89"/>
    <mergeCell ref="G81:H88"/>
    <mergeCell ref="I81:I88"/>
    <mergeCell ref="J81:K88"/>
    <mergeCell ref="L81:L87"/>
    <mergeCell ref="G94:H94"/>
    <mergeCell ref="I94:J94"/>
    <mergeCell ref="A91:Q91"/>
    <mergeCell ref="A92:Q92"/>
    <mergeCell ref="B93:C93"/>
    <mergeCell ref="D93:E93"/>
    <mergeCell ref="G93:H93"/>
    <mergeCell ref="I93:J93"/>
    <mergeCell ref="L93:N93"/>
    <mergeCell ref="O93:P93"/>
    <mergeCell ref="L94:N94"/>
    <mergeCell ref="O94:P94"/>
    <mergeCell ref="B95:C95"/>
    <mergeCell ref="D95:E95"/>
    <mergeCell ref="G95:H95"/>
    <mergeCell ref="I95:J95"/>
    <mergeCell ref="L95:N95"/>
    <mergeCell ref="O95:P95"/>
    <mergeCell ref="B94:C94"/>
    <mergeCell ref="D94:E94"/>
    <mergeCell ref="A102:P102"/>
    <mergeCell ref="O96:P96"/>
    <mergeCell ref="O97:P97"/>
    <mergeCell ref="A99:F99"/>
    <mergeCell ref="A100:Q100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85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>
        <v>27.95</v>
      </c>
      <c r="L12" s="143">
        <v>43215</v>
      </c>
      <c r="M12" s="415">
        <v>27.95</v>
      </c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>
        <v>28.88</v>
      </c>
      <c r="L13" s="144">
        <v>43245</v>
      </c>
      <c r="M13" s="414">
        <v>28.88</v>
      </c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>
        <v>27.95</v>
      </c>
      <c r="L14" s="144">
        <v>43277</v>
      </c>
      <c r="M14" s="412">
        <v>27.95</v>
      </c>
      <c r="N14" s="413"/>
      <c r="O14" s="116"/>
      <c r="P14" s="116"/>
      <c r="Q14" s="98"/>
      <c r="R14" s="128"/>
    </row>
    <row r="15" spans="1:18" ht="12" customHeight="1" thickBo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>
        <v>28.88</v>
      </c>
      <c r="L15" s="144">
        <v>43305</v>
      </c>
      <c r="M15" s="414">
        <v>28.88</v>
      </c>
      <c r="N15" s="414"/>
      <c r="O15" s="116"/>
      <c r="P15" s="129"/>
      <c r="Q15" s="98"/>
      <c r="R15" s="128"/>
    </row>
    <row r="16" spans="1:18" ht="12" customHeight="1" thickBot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>
        <v>28.88</v>
      </c>
      <c r="L16" s="145">
        <v>43339</v>
      </c>
      <c r="M16" s="412">
        <v>28.88</v>
      </c>
      <c r="N16" s="413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>
        <v>27.95</v>
      </c>
      <c r="L17" s="145">
        <v>43368</v>
      </c>
      <c r="M17" s="404">
        <v>27.95</v>
      </c>
      <c r="N17" s="405"/>
      <c r="O17" s="113"/>
      <c r="P17" s="130"/>
      <c r="Q17" s="98"/>
      <c r="R17" s="131"/>
    </row>
    <row r="18" spans="1:18" ht="9.75" customHeigh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>
        <v>28.88</v>
      </c>
      <c r="L18" s="148">
        <v>43399</v>
      </c>
      <c r="M18" s="401">
        <v>28.88</v>
      </c>
      <c r="N18" s="402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1921.9000000000008</v>
      </c>
      <c r="L22" s="135"/>
      <c r="M22" s="403">
        <f>SUM(M8:N21)</f>
        <v>1921.9000000000008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>
        <v>71069.57</v>
      </c>
      <c r="L59" s="179">
        <v>43206</v>
      </c>
      <c r="M59" s="453">
        <v>71069.57</v>
      </c>
      <c r="N59" s="454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>
        <v>67435.04</v>
      </c>
      <c r="L60" s="179">
        <v>43235</v>
      </c>
      <c r="M60" s="453">
        <v>67435.04</v>
      </c>
      <c r="N60" s="454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>
        <v>68200.53</v>
      </c>
      <c r="L61" s="179">
        <v>43266</v>
      </c>
      <c r="M61" s="453">
        <v>68200.53</v>
      </c>
      <c r="N61" s="454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>
        <v>64612.27</v>
      </c>
      <c r="L62" s="179">
        <v>43297</v>
      </c>
      <c r="M62" s="453">
        <v>64612.27</v>
      </c>
      <c r="N62" s="454"/>
      <c r="O62" s="180"/>
      <c r="P62" s="175">
        <v>43297</v>
      </c>
      <c r="Q62" s="221">
        <v>200000</v>
      </c>
      <c r="R62" s="188"/>
      <c r="S62" s="42"/>
    </row>
    <row r="63" spans="1:19" ht="15.75" customHeight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>
        <v>65377.77</v>
      </c>
      <c r="L63" s="179">
        <v>43327</v>
      </c>
      <c r="M63" s="453">
        <v>65377.77</v>
      </c>
      <c r="N63" s="454"/>
      <c r="O63" s="180"/>
      <c r="P63" s="175">
        <v>43327</v>
      </c>
      <c r="Q63" s="221">
        <v>200000</v>
      </c>
      <c r="R63" s="188"/>
      <c r="S63" s="42"/>
    </row>
    <row r="64" spans="1:19" ht="15.75" customHeight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>
        <v>63896.97</v>
      </c>
      <c r="L64" s="179">
        <v>43360</v>
      </c>
      <c r="M64" s="453">
        <v>63896.97</v>
      </c>
      <c r="N64" s="454"/>
      <c r="O64" s="180"/>
      <c r="P64" s="175">
        <v>43360</v>
      </c>
      <c r="Q64" s="221">
        <v>200000</v>
      </c>
      <c r="R64" s="188"/>
      <c r="S64" s="42"/>
    </row>
    <row r="65" spans="1:19" ht="13.5" customHeight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>
        <v>60540.09</v>
      </c>
      <c r="L65" s="179">
        <v>43388</v>
      </c>
      <c r="M65" s="453">
        <v>60540.09</v>
      </c>
      <c r="N65" s="454"/>
      <c r="O65" s="180"/>
      <c r="P65" s="175">
        <v>43388</v>
      </c>
      <c r="Q65" s="221">
        <v>500000</v>
      </c>
      <c r="R65" s="188"/>
      <c r="S65" s="42"/>
    </row>
    <row r="66" spans="1:19" ht="12.75" customHeight="1" hidden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/>
      <c r="L66" s="179"/>
      <c r="M66" s="453"/>
      <c r="N66" s="454"/>
      <c r="O66" s="180"/>
      <c r="P66" s="175"/>
      <c r="Q66" s="221"/>
      <c r="R66" s="188"/>
      <c r="S66" s="42"/>
    </row>
    <row r="67" spans="1:19" ht="14.25" customHeight="1" hidden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/>
      <c r="L67" s="179"/>
      <c r="M67" s="453"/>
      <c r="N67" s="454"/>
      <c r="O67" s="180"/>
      <c r="P67" s="175"/>
      <c r="Q67" s="221"/>
      <c r="R67" s="188"/>
      <c r="S67" s="42"/>
    </row>
    <row r="68" spans="1:19" ht="15" customHeight="1" hidden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/>
      <c r="L68" s="179"/>
      <c r="M68" s="453"/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468009.93999999994</v>
      </c>
      <c r="L70" s="179"/>
      <c r="M70" s="453">
        <f>SUM(M58:M69)</f>
        <v>468009.93999999994</v>
      </c>
      <c r="N70" s="454"/>
      <c r="O70" s="180"/>
      <c r="P70" s="175"/>
      <c r="Q70" s="221">
        <f>SUM(Q58:Q69)</f>
        <v>1700000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1116388.02</v>
      </c>
      <c r="L71" s="216"/>
      <c r="M71" s="466">
        <f>M57+M70</f>
        <v>1116388.02</v>
      </c>
      <c r="N71" s="467"/>
      <c r="O71" s="217"/>
      <c r="P71" s="218"/>
      <c r="Q71" s="225">
        <f>Q57+Q70</f>
        <v>11608490</v>
      </c>
      <c r="R71" s="219">
        <f>F71-Q71</f>
        <v>8208490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34825470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1116388.02</v>
      </c>
      <c r="L81" s="33"/>
      <c r="M81" s="234">
        <f>M71+M80</f>
        <v>1116388.02</v>
      </c>
      <c r="N81" s="234"/>
      <c r="O81" s="33"/>
      <c r="P81" s="33"/>
      <c r="Q81" s="51">
        <f>Q71+Q80</f>
        <v>11608490</v>
      </c>
      <c r="R81" s="51">
        <f>R80+R71</f>
        <v>8208490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8548490</v>
      </c>
      <c r="P110" s="259"/>
    </row>
    <row r="111" spans="1:16" ht="15.75">
      <c r="A111" s="8" t="s">
        <v>48</v>
      </c>
      <c r="O111" s="260">
        <f>O110</f>
        <v>8548490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51" customHeight="1">
      <c r="A114" s="469" t="s">
        <v>81</v>
      </c>
      <c r="B114" s="469"/>
      <c r="C114" s="469"/>
      <c r="D114" s="469"/>
      <c r="E114" s="226"/>
      <c r="F114" s="226"/>
      <c r="G114" s="226"/>
      <c r="H114" s="226"/>
      <c r="I114" s="226"/>
      <c r="J114" s="226"/>
      <c r="K114" s="226"/>
      <c r="L114" s="226"/>
      <c r="M114" s="470" t="s">
        <v>82</v>
      </c>
      <c r="N114" s="470"/>
      <c r="O114" s="470"/>
      <c r="P114" s="226"/>
      <c r="Q114" s="226"/>
    </row>
    <row r="115" ht="15.75">
      <c r="A115" s="9"/>
    </row>
    <row r="116" spans="1:16" ht="15.75">
      <c r="A116" s="258" t="s">
        <v>83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16:P116"/>
    <mergeCell ref="O110:P110"/>
    <mergeCell ref="O111:P111"/>
    <mergeCell ref="A113:F113"/>
    <mergeCell ref="A114:D114"/>
    <mergeCell ref="M114:O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60">
      <selection activeCell="A85" sqref="A85:Q85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86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257">
        <v>43434</v>
      </c>
      <c r="Q9" s="164">
        <v>340000</v>
      </c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>
        <v>27.95</v>
      </c>
      <c r="L12" s="143">
        <v>43215</v>
      </c>
      <c r="M12" s="415">
        <v>27.95</v>
      </c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>
        <v>28.88</v>
      </c>
      <c r="L13" s="144">
        <v>43245</v>
      </c>
      <c r="M13" s="414">
        <v>28.88</v>
      </c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>
        <v>27.95</v>
      </c>
      <c r="L14" s="144">
        <v>43277</v>
      </c>
      <c r="M14" s="412">
        <v>27.95</v>
      </c>
      <c r="N14" s="413"/>
      <c r="O14" s="116"/>
      <c r="P14" s="116"/>
      <c r="Q14" s="98"/>
      <c r="R14" s="128"/>
    </row>
    <row r="15" spans="1:18" ht="12" customHeight="1" thickBo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>
        <v>28.88</v>
      </c>
      <c r="L15" s="144">
        <v>43305</v>
      </c>
      <c r="M15" s="414">
        <v>28.88</v>
      </c>
      <c r="N15" s="414"/>
      <c r="O15" s="116"/>
      <c r="P15" s="129"/>
      <c r="Q15" s="98"/>
      <c r="R15" s="128"/>
    </row>
    <row r="16" spans="1:18" ht="12" customHeight="1" thickBot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>
        <v>28.88</v>
      </c>
      <c r="L16" s="145">
        <v>43339</v>
      </c>
      <c r="M16" s="412">
        <v>28.88</v>
      </c>
      <c r="N16" s="413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>
        <v>27.95</v>
      </c>
      <c r="L17" s="145">
        <v>43368</v>
      </c>
      <c r="M17" s="404">
        <v>27.95</v>
      </c>
      <c r="N17" s="405"/>
      <c r="O17" s="113"/>
      <c r="P17" s="130"/>
      <c r="Q17" s="98"/>
      <c r="R17" s="131"/>
    </row>
    <row r="18" spans="1:18" ht="9.75" customHeight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>
        <v>28.88</v>
      </c>
      <c r="L18" s="148">
        <v>43399</v>
      </c>
      <c r="M18" s="401">
        <v>28.88</v>
      </c>
      <c r="N18" s="402"/>
      <c r="O18" s="113"/>
      <c r="P18" s="130"/>
      <c r="Q18" s="98"/>
      <c r="R18" s="131"/>
    </row>
    <row r="19" spans="1:18" ht="11.25" customHeight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>
        <v>27.95</v>
      </c>
      <c r="L19" s="148">
        <v>43433</v>
      </c>
      <c r="M19" s="401">
        <v>27.95</v>
      </c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1949.8500000000008</v>
      </c>
      <c r="L22" s="135"/>
      <c r="M22" s="403">
        <f>SUM(M8:N21)</f>
        <v>1949.8500000000008</v>
      </c>
      <c r="N22" s="403"/>
      <c r="O22" s="84">
        <f>M22-K22</f>
        <v>0</v>
      </c>
      <c r="P22" s="84"/>
      <c r="Q22" s="136">
        <f>SUM(Q8:Q21)</f>
        <v>1000000</v>
      </c>
      <c r="R22" s="136">
        <f>1000000-Q22</f>
        <v>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>
        <v>71069.57</v>
      </c>
      <c r="L59" s="179">
        <v>43206</v>
      </c>
      <c r="M59" s="453">
        <v>71069.57</v>
      </c>
      <c r="N59" s="454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>
        <v>67435.04</v>
      </c>
      <c r="L60" s="179">
        <v>43235</v>
      </c>
      <c r="M60" s="453">
        <v>67435.04</v>
      </c>
      <c r="N60" s="454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>
        <v>68200.53</v>
      </c>
      <c r="L61" s="179">
        <v>43266</v>
      </c>
      <c r="M61" s="453">
        <v>68200.53</v>
      </c>
      <c r="N61" s="454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>
        <v>64612.27</v>
      </c>
      <c r="L62" s="179">
        <v>43297</v>
      </c>
      <c r="M62" s="453">
        <v>64612.27</v>
      </c>
      <c r="N62" s="454"/>
      <c r="O62" s="180"/>
      <c r="P62" s="175">
        <v>43297</v>
      </c>
      <c r="Q62" s="221">
        <v>200000</v>
      </c>
      <c r="R62" s="188"/>
      <c r="S62" s="42"/>
    </row>
    <row r="63" spans="1:19" ht="15.75" customHeight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>
        <v>65377.77</v>
      </c>
      <c r="L63" s="179">
        <v>43327</v>
      </c>
      <c r="M63" s="453">
        <v>65377.77</v>
      </c>
      <c r="N63" s="454"/>
      <c r="O63" s="180"/>
      <c r="P63" s="175">
        <v>43327</v>
      </c>
      <c r="Q63" s="221">
        <v>200000</v>
      </c>
      <c r="R63" s="188"/>
      <c r="S63" s="42"/>
    </row>
    <row r="64" spans="1:19" ht="15.75" customHeight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>
        <v>63896.97</v>
      </c>
      <c r="L64" s="179">
        <v>43360</v>
      </c>
      <c r="M64" s="453">
        <v>63896.97</v>
      </c>
      <c r="N64" s="454"/>
      <c r="O64" s="180"/>
      <c r="P64" s="175">
        <v>43360</v>
      </c>
      <c r="Q64" s="221">
        <v>200000</v>
      </c>
      <c r="R64" s="188"/>
      <c r="S64" s="42"/>
    </row>
    <row r="65" spans="1:19" ht="13.5" customHeight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>
        <v>60540.09</v>
      </c>
      <c r="L65" s="179">
        <v>43388</v>
      </c>
      <c r="M65" s="453">
        <v>60540.09</v>
      </c>
      <c r="N65" s="454"/>
      <c r="O65" s="180"/>
      <c r="P65" s="175">
        <v>43388</v>
      </c>
      <c r="Q65" s="221">
        <v>500000</v>
      </c>
      <c r="R65" s="188"/>
      <c r="S65" s="42"/>
    </row>
    <row r="66" spans="1:19" ht="12.75" customHeight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>
        <v>58876.16</v>
      </c>
      <c r="L66" s="179">
        <v>43419</v>
      </c>
      <c r="M66" s="453">
        <v>58876.16</v>
      </c>
      <c r="N66" s="454"/>
      <c r="O66" s="180"/>
      <c r="P66" s="175">
        <v>43419</v>
      </c>
      <c r="Q66" s="221">
        <v>900000</v>
      </c>
      <c r="R66" s="188"/>
      <c r="S66" s="42"/>
    </row>
    <row r="67" spans="1:19" ht="14.25" customHeight="1" hidden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/>
      <c r="L67" s="179"/>
      <c r="M67" s="453"/>
      <c r="N67" s="454"/>
      <c r="O67" s="180"/>
      <c r="P67" s="175"/>
      <c r="Q67" s="221"/>
      <c r="R67" s="188"/>
      <c r="S67" s="42"/>
    </row>
    <row r="68" spans="1:19" ht="15" customHeight="1" hidden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/>
      <c r="L68" s="179"/>
      <c r="M68" s="453"/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526886.1</v>
      </c>
      <c r="L70" s="179"/>
      <c r="M70" s="453">
        <f>SUM(M58:M69)</f>
        <v>526886.1</v>
      </c>
      <c r="N70" s="454"/>
      <c r="O70" s="180"/>
      <c r="P70" s="175"/>
      <c r="Q70" s="221">
        <f>SUM(Q58:Q69)</f>
        <v>2600000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1175264.18</v>
      </c>
      <c r="L71" s="216"/>
      <c r="M71" s="466">
        <f>M57+M70</f>
        <v>1175264.18</v>
      </c>
      <c r="N71" s="467"/>
      <c r="O71" s="217"/>
      <c r="P71" s="218"/>
      <c r="Q71" s="225">
        <f>Q57+Q70</f>
        <v>12508490</v>
      </c>
      <c r="R71" s="219">
        <f>F71-Q71</f>
        <v>7308490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37525470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1175264.18</v>
      </c>
      <c r="L81" s="33"/>
      <c r="M81" s="234">
        <f>M71+M80</f>
        <v>1175264.18</v>
      </c>
      <c r="N81" s="234"/>
      <c r="O81" s="33"/>
      <c r="P81" s="33"/>
      <c r="Q81" s="51">
        <f>Q71+Q80</f>
        <v>12508490</v>
      </c>
      <c r="R81" s="51">
        <f>R80+R71</f>
        <v>7308490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7308490</v>
      </c>
      <c r="P110" s="259"/>
    </row>
    <row r="111" spans="1:16" ht="15.75">
      <c r="A111" s="8" t="s">
        <v>48</v>
      </c>
      <c r="O111" s="260">
        <f>O110</f>
        <v>7308490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51" customHeight="1">
      <c r="A114" s="469" t="s">
        <v>81</v>
      </c>
      <c r="B114" s="469"/>
      <c r="C114" s="469"/>
      <c r="D114" s="469"/>
      <c r="E114" s="226"/>
      <c r="F114" s="226"/>
      <c r="G114" s="226"/>
      <c r="H114" s="226"/>
      <c r="I114" s="226"/>
      <c r="J114" s="226"/>
      <c r="K114" s="226"/>
      <c r="L114" s="226"/>
      <c r="M114" s="470" t="s">
        <v>82</v>
      </c>
      <c r="N114" s="470"/>
      <c r="O114" s="470"/>
      <c r="P114" s="226"/>
      <c r="Q114" s="226"/>
    </row>
    <row r="115" ht="15.75">
      <c r="A115" s="9"/>
    </row>
    <row r="116" spans="1:16" ht="15.75">
      <c r="A116" s="258" t="s">
        <v>83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4:N84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O110:P110"/>
    <mergeCell ref="O111:P111"/>
    <mergeCell ref="A113:F113"/>
    <mergeCell ref="A114:D114"/>
    <mergeCell ref="M114:O114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S151"/>
  <sheetViews>
    <sheetView tabSelected="1" view="pageBreakPreview" zoomScaleSheetLayoutView="100" workbookViewId="0" topLeftCell="A1">
      <selection activeCell="F58" sqref="F58:F69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87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257">
        <v>43434</v>
      </c>
      <c r="Q9" s="164">
        <v>340000</v>
      </c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>
        <v>27.95</v>
      </c>
      <c r="L12" s="143">
        <v>43215</v>
      </c>
      <c r="M12" s="415">
        <v>27.95</v>
      </c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>
        <v>28.88</v>
      </c>
      <c r="L13" s="144">
        <v>43245</v>
      </c>
      <c r="M13" s="414">
        <v>28.88</v>
      </c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>
        <v>27.95</v>
      </c>
      <c r="L14" s="144">
        <v>43277</v>
      </c>
      <c r="M14" s="412">
        <v>27.95</v>
      </c>
      <c r="N14" s="413"/>
      <c r="O14" s="116"/>
      <c r="P14" s="116"/>
      <c r="Q14" s="98"/>
      <c r="R14" s="128"/>
    </row>
    <row r="15" spans="1:18" ht="12" customHeight="1" thickBo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>
        <v>28.88</v>
      </c>
      <c r="L15" s="144">
        <v>43305</v>
      </c>
      <c r="M15" s="414">
        <v>28.88</v>
      </c>
      <c r="N15" s="414"/>
      <c r="O15" s="116"/>
      <c r="P15" s="129"/>
      <c r="Q15" s="98"/>
      <c r="R15" s="128"/>
    </row>
    <row r="16" spans="1:18" ht="12" customHeight="1" thickBot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>
        <v>28.88</v>
      </c>
      <c r="L16" s="145">
        <v>43339</v>
      </c>
      <c r="M16" s="412">
        <v>28.88</v>
      </c>
      <c r="N16" s="413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>
        <v>27.95</v>
      </c>
      <c r="L17" s="145">
        <v>43368</v>
      </c>
      <c r="M17" s="404">
        <v>27.95</v>
      </c>
      <c r="N17" s="405"/>
      <c r="O17" s="113"/>
      <c r="P17" s="130"/>
      <c r="Q17" s="98"/>
      <c r="R17" s="131"/>
    </row>
    <row r="18" spans="1:18" ht="9.75" customHeight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>
        <v>28.88</v>
      </c>
      <c r="L18" s="148">
        <v>43399</v>
      </c>
      <c r="M18" s="401">
        <v>28.88</v>
      </c>
      <c r="N18" s="402"/>
      <c r="O18" s="113"/>
      <c r="P18" s="130"/>
      <c r="Q18" s="98"/>
      <c r="R18" s="131"/>
    </row>
    <row r="19" spans="1:18" ht="11.25" customHeight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>
        <v>27.95</v>
      </c>
      <c r="L19" s="148">
        <v>43433</v>
      </c>
      <c r="M19" s="401">
        <v>27.95</v>
      </c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1949.8500000000008</v>
      </c>
      <c r="L22" s="135"/>
      <c r="M22" s="403">
        <f>SUM(M8:N21)</f>
        <v>1949.8500000000008</v>
      </c>
      <c r="N22" s="403"/>
      <c r="O22" s="84">
        <f>M22-K22</f>
        <v>0</v>
      </c>
      <c r="P22" s="84"/>
      <c r="Q22" s="136">
        <f>SUM(Q8:Q21)</f>
        <v>1000000</v>
      </c>
      <c r="R22" s="136">
        <f>1000000-Q22</f>
        <v>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 hidden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>
        <v>71069.57</v>
      </c>
      <c r="L59" s="179">
        <v>43206</v>
      </c>
      <c r="M59" s="453">
        <v>71069.57</v>
      </c>
      <c r="N59" s="454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>
        <v>67435.04</v>
      </c>
      <c r="L60" s="179">
        <v>43235</v>
      </c>
      <c r="M60" s="453">
        <v>67435.04</v>
      </c>
      <c r="N60" s="454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>
        <v>68200.53</v>
      </c>
      <c r="L61" s="179">
        <v>43266</v>
      </c>
      <c r="M61" s="453">
        <v>68200.53</v>
      </c>
      <c r="N61" s="454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>
        <v>64612.27</v>
      </c>
      <c r="L62" s="179">
        <v>43297</v>
      </c>
      <c r="M62" s="453">
        <v>64612.27</v>
      </c>
      <c r="N62" s="454"/>
      <c r="O62" s="180"/>
      <c r="P62" s="175">
        <v>43297</v>
      </c>
      <c r="Q62" s="221">
        <v>200000</v>
      </c>
      <c r="R62" s="188"/>
      <c r="S62" s="42"/>
    </row>
    <row r="63" spans="1:19" ht="15.75" customHeight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>
        <v>65377.77</v>
      </c>
      <c r="L63" s="179">
        <v>43327</v>
      </c>
      <c r="M63" s="453">
        <v>65377.77</v>
      </c>
      <c r="N63" s="454"/>
      <c r="O63" s="180"/>
      <c r="P63" s="175">
        <v>43327</v>
      </c>
      <c r="Q63" s="221">
        <v>200000</v>
      </c>
      <c r="R63" s="188"/>
      <c r="S63" s="42"/>
    </row>
    <row r="64" spans="1:19" ht="15.75" customHeight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>
        <v>63896.97</v>
      </c>
      <c r="L64" s="179">
        <v>43360</v>
      </c>
      <c r="M64" s="453">
        <v>63896.97</v>
      </c>
      <c r="N64" s="454"/>
      <c r="O64" s="180"/>
      <c r="P64" s="175">
        <v>43360</v>
      </c>
      <c r="Q64" s="221">
        <v>200000</v>
      </c>
      <c r="R64" s="188"/>
      <c r="S64" s="42"/>
    </row>
    <row r="65" spans="1:19" ht="13.5" customHeight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>
        <v>60540.09</v>
      </c>
      <c r="L65" s="179">
        <v>43388</v>
      </c>
      <c r="M65" s="453">
        <v>60540.09</v>
      </c>
      <c r="N65" s="454"/>
      <c r="O65" s="180"/>
      <c r="P65" s="175">
        <v>43388</v>
      </c>
      <c r="Q65" s="221">
        <v>500000</v>
      </c>
      <c r="R65" s="188"/>
      <c r="S65" s="42"/>
    </row>
    <row r="66" spans="1:19" ht="12.75" customHeight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>
        <v>58876.16</v>
      </c>
      <c r="L66" s="179">
        <v>43419</v>
      </c>
      <c r="M66" s="453">
        <v>58876.16</v>
      </c>
      <c r="N66" s="454"/>
      <c r="O66" s="180"/>
      <c r="P66" s="175">
        <v>43419</v>
      </c>
      <c r="Q66" s="221">
        <v>900000</v>
      </c>
      <c r="R66" s="188"/>
      <c r="S66" s="42"/>
    </row>
    <row r="67" spans="1:19" ht="14.25" customHeight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>
        <v>49038.84</v>
      </c>
      <c r="L67" s="179">
        <v>43448</v>
      </c>
      <c r="M67" s="453">
        <v>49038.84</v>
      </c>
      <c r="N67" s="454"/>
      <c r="O67" s="180"/>
      <c r="P67" s="175">
        <v>43448</v>
      </c>
      <c r="Q67" s="221">
        <v>500000</v>
      </c>
      <c r="R67" s="188"/>
      <c r="S67" s="42"/>
    </row>
    <row r="68" spans="1:19" ht="15" customHeight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>
        <v>1575.72</v>
      </c>
      <c r="L68" s="179">
        <v>43452</v>
      </c>
      <c r="M68" s="453">
        <v>1575.72</v>
      </c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577500.6599999999</v>
      </c>
      <c r="L70" s="179"/>
      <c r="M70" s="453">
        <f>SUM(M58:M69)</f>
        <v>577500.6599999999</v>
      </c>
      <c r="N70" s="454"/>
      <c r="O70" s="180"/>
      <c r="P70" s="175"/>
      <c r="Q70" s="221">
        <f>SUM(Q58:Q69)</f>
        <v>3100000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1225878.7399999998</v>
      </c>
      <c r="L71" s="216"/>
      <c r="M71" s="466">
        <f>M57+M70</f>
        <v>1225878.7399999998</v>
      </c>
      <c r="N71" s="467"/>
      <c r="O71" s="217"/>
      <c r="P71" s="218"/>
      <c r="Q71" s="225">
        <f>Q57+Q70</f>
        <v>13008490</v>
      </c>
      <c r="R71" s="219">
        <f>F71-Q71</f>
        <v>6808490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39025470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1225878.7399999998</v>
      </c>
      <c r="L81" s="33"/>
      <c r="M81" s="234">
        <f>M71+M80</f>
        <v>1225878.7399999998</v>
      </c>
      <c r="N81" s="234"/>
      <c r="O81" s="33"/>
      <c r="P81" s="33"/>
      <c r="Q81" s="51">
        <f>Q71+Q80</f>
        <v>13008490</v>
      </c>
      <c r="R81" s="51">
        <f>R80+R71</f>
        <v>6808490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6808490</v>
      </c>
      <c r="P110" s="259"/>
    </row>
    <row r="111" spans="1:16" ht="15.75">
      <c r="A111" s="8" t="s">
        <v>48</v>
      </c>
      <c r="O111" s="260">
        <f>O110</f>
        <v>6808490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51" customHeight="1">
      <c r="A114" s="469" t="s">
        <v>81</v>
      </c>
      <c r="B114" s="469"/>
      <c r="C114" s="469"/>
      <c r="D114" s="469"/>
      <c r="E114" s="226"/>
      <c r="F114" s="226"/>
      <c r="G114" s="226"/>
      <c r="H114" s="226"/>
      <c r="I114" s="226"/>
      <c r="J114" s="226"/>
      <c r="K114" s="226"/>
      <c r="L114" s="226"/>
      <c r="M114" s="470" t="s">
        <v>82</v>
      </c>
      <c r="N114" s="470"/>
      <c r="O114" s="470"/>
      <c r="P114" s="226"/>
      <c r="Q114" s="226"/>
    </row>
    <row r="115" ht="15.75">
      <c r="A115" s="9"/>
    </row>
    <row r="116" spans="1:16" ht="15.75">
      <c r="A116" s="258" t="s">
        <v>83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16:P116"/>
    <mergeCell ref="O110:P110"/>
    <mergeCell ref="O111:P111"/>
    <mergeCell ref="A113:F113"/>
    <mergeCell ref="A114:D114"/>
    <mergeCell ref="M114:O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S138"/>
  <sheetViews>
    <sheetView workbookViewId="0" topLeftCell="A1">
      <selection activeCell="A2" sqref="A2:R2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67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41">
        <v>26.08</v>
      </c>
      <c r="N10" s="442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/>
      <c r="L11" s="141"/>
      <c r="M11" s="414"/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/>
      <c r="L12" s="143"/>
      <c r="M12" s="415"/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/>
      <c r="L13" s="144"/>
      <c r="M13" s="414"/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/>
      <c r="L14" s="144"/>
      <c r="M14" s="412"/>
      <c r="N14" s="413"/>
      <c r="O14" s="116"/>
      <c r="P14" s="116"/>
      <c r="Q14" s="98"/>
      <c r="R14" s="128"/>
    </row>
    <row r="15" spans="1:18" ht="12" customHeight="1" thickBo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/>
      <c r="L15" s="144"/>
      <c r="M15" s="414"/>
      <c r="N15" s="414"/>
      <c r="O15" s="116"/>
      <c r="P15" s="129"/>
      <c r="Q15" s="98"/>
      <c r="R15" s="128"/>
    </row>
    <row r="16" spans="1:18" ht="12" customHeight="1" thickBot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/>
      <c r="L16" s="145"/>
      <c r="M16" s="412"/>
      <c r="N16" s="413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404"/>
      <c r="N17" s="405"/>
      <c r="O17" s="113"/>
      <c r="P17" s="130"/>
      <c r="Q17" s="98"/>
      <c r="R17" s="131"/>
    </row>
    <row r="18" spans="1:18" ht="9.75" customHeight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401"/>
      <c r="N18" s="402"/>
      <c r="O18" s="113"/>
      <c r="P18" s="130"/>
      <c r="Q18" s="98"/>
      <c r="R18" s="131"/>
    </row>
    <row r="19" spans="1:18" ht="11.25" customHeight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1693.65</v>
      </c>
      <c r="L22" s="135"/>
      <c r="M22" s="403">
        <f>SUM(M8:N21)</f>
        <v>1693.65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 thickBot="1">
      <c r="D48" s="32"/>
      <c r="J48" s="49"/>
    </row>
    <row r="49" spans="1:29" ht="15" customHeight="1">
      <c r="A49" s="325">
        <v>1</v>
      </c>
      <c r="B49" s="327" t="s">
        <v>61</v>
      </c>
      <c r="C49" s="329" t="s">
        <v>62</v>
      </c>
      <c r="D49" s="330" t="s">
        <v>52</v>
      </c>
      <c r="E49" s="332" t="s">
        <v>66</v>
      </c>
      <c r="F49" s="335">
        <v>9908490</v>
      </c>
      <c r="G49" s="329">
        <v>9.677614</v>
      </c>
      <c r="H49" s="312">
        <v>43235</v>
      </c>
      <c r="I49" s="337"/>
      <c r="J49" s="312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328"/>
      <c r="C50" s="314"/>
      <c r="D50" s="331"/>
      <c r="E50" s="333"/>
      <c r="F50" s="336"/>
      <c r="G50" s="314"/>
      <c r="H50" s="313"/>
      <c r="I50" s="338"/>
      <c r="J50" s="313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328"/>
      <c r="C51" s="314"/>
      <c r="D51" s="331"/>
      <c r="E51" s="333"/>
      <c r="F51" s="336"/>
      <c r="G51" s="314"/>
      <c r="H51" s="313"/>
      <c r="I51" s="338"/>
      <c r="J51" s="313"/>
      <c r="K51" s="172">
        <v>78975.48</v>
      </c>
      <c r="L51" s="173">
        <v>43146</v>
      </c>
      <c r="M51" s="317">
        <v>78975.48</v>
      </c>
      <c r="N51" s="319"/>
      <c r="O51" s="168"/>
      <c r="P51" s="175"/>
      <c r="Q51" s="176"/>
      <c r="R51" s="171"/>
    </row>
    <row r="52" spans="1:18" ht="11.25" customHeight="1">
      <c r="A52" s="325"/>
      <c r="B52" s="314"/>
      <c r="C52" s="314"/>
      <c r="D52" s="331"/>
      <c r="E52" s="333"/>
      <c r="F52" s="336"/>
      <c r="G52" s="314"/>
      <c r="H52" s="314"/>
      <c r="I52" s="338"/>
      <c r="J52" s="314"/>
      <c r="K52" s="172"/>
      <c r="L52" s="173"/>
      <c r="M52" s="320"/>
      <c r="N52" s="316"/>
      <c r="O52" s="168"/>
      <c r="P52" s="175"/>
      <c r="Q52" s="176"/>
      <c r="R52" s="171"/>
    </row>
    <row r="53" spans="1:18" ht="11.25" customHeight="1">
      <c r="A53" s="325"/>
      <c r="B53" s="314"/>
      <c r="C53" s="314"/>
      <c r="D53" s="331"/>
      <c r="E53" s="333"/>
      <c r="F53" s="336"/>
      <c r="G53" s="314"/>
      <c r="H53" s="314"/>
      <c r="I53" s="338"/>
      <c r="J53" s="314"/>
      <c r="K53" s="172"/>
      <c r="L53" s="173"/>
      <c r="M53" s="320"/>
      <c r="N53" s="316"/>
      <c r="O53" s="168"/>
      <c r="P53" s="175"/>
      <c r="Q53" s="176"/>
      <c r="R53" s="171"/>
    </row>
    <row r="54" spans="1:18" ht="11.25" customHeight="1">
      <c r="A54" s="325"/>
      <c r="B54" s="314"/>
      <c r="C54" s="314"/>
      <c r="D54" s="331"/>
      <c r="E54" s="334"/>
      <c r="F54" s="336"/>
      <c r="G54" s="314"/>
      <c r="H54" s="314"/>
      <c r="I54" s="338"/>
      <c r="J54" s="314"/>
      <c r="K54" s="166"/>
      <c r="L54" s="177"/>
      <c r="M54" s="321"/>
      <c r="N54" s="322"/>
      <c r="O54" s="168"/>
      <c r="P54" s="175"/>
      <c r="Q54" s="174"/>
      <c r="R54" s="171"/>
    </row>
    <row r="55" spans="1:19" ht="12" customHeight="1">
      <c r="A55" s="325"/>
      <c r="B55" s="314"/>
      <c r="C55" s="314"/>
      <c r="D55" s="331"/>
      <c r="E55" s="334"/>
      <c r="F55" s="336"/>
      <c r="G55" s="314"/>
      <c r="H55" s="314"/>
      <c r="I55" s="338"/>
      <c r="J55" s="314"/>
      <c r="K55" s="178"/>
      <c r="L55" s="179"/>
      <c r="M55" s="320"/>
      <c r="N55" s="320"/>
      <c r="O55" s="180"/>
      <c r="P55" s="175"/>
      <c r="Q55" s="181"/>
      <c r="R55" s="182"/>
      <c r="S55" s="42"/>
    </row>
    <row r="56" spans="1:19" ht="13.5" customHeight="1">
      <c r="A56" s="326"/>
      <c r="B56" s="314"/>
      <c r="C56" s="314"/>
      <c r="D56" s="331"/>
      <c r="E56" s="334"/>
      <c r="F56" s="336"/>
      <c r="G56" s="314"/>
      <c r="H56" s="314"/>
      <c r="I56" s="338"/>
      <c r="J56" s="314"/>
      <c r="K56" s="178"/>
      <c r="L56" s="179"/>
      <c r="M56" s="320"/>
      <c r="N56" s="320"/>
      <c r="O56" s="180"/>
      <c r="P56" s="175"/>
      <c r="Q56" s="176"/>
      <c r="R56" s="188"/>
      <c r="S56" s="42"/>
    </row>
    <row r="57" spans="1:19" ht="69.75" customHeight="1" thickBot="1">
      <c r="A57" s="206">
        <v>2</v>
      </c>
      <c r="B57" s="207" t="s">
        <v>68</v>
      </c>
      <c r="C57" s="207" t="s">
        <v>62</v>
      </c>
      <c r="D57" s="208" t="s">
        <v>52</v>
      </c>
      <c r="E57" s="212" t="s">
        <v>69</v>
      </c>
      <c r="F57" s="209">
        <v>9908490</v>
      </c>
      <c r="G57" s="207">
        <v>8.44515</v>
      </c>
      <c r="H57" s="210">
        <v>43539</v>
      </c>
      <c r="I57" s="211"/>
      <c r="J57" s="210">
        <v>43539</v>
      </c>
      <c r="K57" s="201"/>
      <c r="L57" s="202"/>
      <c r="M57" s="443"/>
      <c r="N57" s="444"/>
      <c r="O57" s="203"/>
      <c r="P57" s="204"/>
      <c r="Q57" s="205"/>
      <c r="R57" s="188"/>
      <c r="S57" s="42"/>
    </row>
    <row r="58" spans="1:123" s="127" customFormat="1" ht="13.5" customHeight="1" thickBot="1">
      <c r="A58" s="189" t="s">
        <v>54</v>
      </c>
      <c r="B58" s="190"/>
      <c r="C58" s="190"/>
      <c r="D58" s="190"/>
      <c r="E58" s="192"/>
      <c r="F58" s="193">
        <f>F49</f>
        <v>9908490</v>
      </c>
      <c r="G58" s="192"/>
      <c r="H58" s="192"/>
      <c r="I58" s="194"/>
      <c r="J58" s="111"/>
      <c r="K58" s="195">
        <f>K53+K54+K52+K51+K50+K49</f>
        <v>580757.3500000001</v>
      </c>
      <c r="L58" s="196"/>
      <c r="M58" s="296">
        <f>M54+M53+M52+M51+M50+M49</f>
        <v>580757.3500000001</v>
      </c>
      <c r="N58" s="297"/>
      <c r="O58" s="197"/>
      <c r="P58" s="198"/>
      <c r="Q58" s="222">
        <f>SUM(Q49:Q57)</f>
        <v>800000</v>
      </c>
      <c r="R58" s="171">
        <f>F58-Q58</f>
        <v>9108490</v>
      </c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</row>
    <row r="59" spans="1:19" ht="14.25" customHeight="1" hidden="1">
      <c r="A59" s="298"/>
      <c r="B59" s="299"/>
      <c r="C59" s="302"/>
      <c r="D59" s="305"/>
      <c r="E59" s="306"/>
      <c r="F59" s="309"/>
      <c r="G59" s="298"/>
      <c r="H59" s="287"/>
      <c r="I59" s="298"/>
      <c r="J59" s="287"/>
      <c r="K59" s="121"/>
      <c r="L59" s="122"/>
      <c r="M59" s="290"/>
      <c r="N59" s="290"/>
      <c r="O59" s="123"/>
      <c r="P59" s="124"/>
      <c r="Q59" s="200">
        <f>SUM(Q49:Q58)</f>
        <v>1600000</v>
      </c>
      <c r="R59" s="126"/>
      <c r="S59" s="42"/>
    </row>
    <row r="60" spans="1:19" ht="12.75" customHeight="1" hidden="1">
      <c r="A60" s="288"/>
      <c r="B60" s="300"/>
      <c r="C60" s="303"/>
      <c r="D60" s="305"/>
      <c r="E60" s="307"/>
      <c r="F60" s="310"/>
      <c r="G60" s="288"/>
      <c r="H60" s="288"/>
      <c r="I60" s="288"/>
      <c r="J60" s="288"/>
      <c r="K60" s="109"/>
      <c r="L60" s="110"/>
      <c r="M60" s="291"/>
      <c r="N60" s="292"/>
      <c r="O60" s="34"/>
      <c r="P60" s="85"/>
      <c r="Q60" s="95"/>
      <c r="R60" s="75"/>
      <c r="S60" s="42"/>
    </row>
    <row r="61" spans="1:19" ht="12" customHeight="1" hidden="1">
      <c r="A61" s="288"/>
      <c r="B61" s="300"/>
      <c r="C61" s="303"/>
      <c r="D61" s="305"/>
      <c r="E61" s="307"/>
      <c r="F61" s="310"/>
      <c r="G61" s="288"/>
      <c r="H61" s="288"/>
      <c r="I61" s="288"/>
      <c r="J61" s="288"/>
      <c r="K61" s="109"/>
      <c r="L61" s="110"/>
      <c r="M61" s="291"/>
      <c r="N61" s="293"/>
      <c r="O61" s="34"/>
      <c r="P61" s="85"/>
      <c r="Q61" s="95"/>
      <c r="R61" s="75"/>
      <c r="S61" s="42"/>
    </row>
    <row r="62" spans="1:19" ht="10.5" customHeight="1" hidden="1">
      <c r="A62" s="288"/>
      <c r="B62" s="300"/>
      <c r="C62" s="303"/>
      <c r="D62" s="305"/>
      <c r="E62" s="307"/>
      <c r="F62" s="310"/>
      <c r="G62" s="288"/>
      <c r="H62" s="288"/>
      <c r="I62" s="288"/>
      <c r="J62" s="288"/>
      <c r="K62" s="109"/>
      <c r="L62" s="110"/>
      <c r="M62" s="294"/>
      <c r="N62" s="295"/>
      <c r="O62" s="34"/>
      <c r="P62" s="85"/>
      <c r="Q62" s="95"/>
      <c r="R62" s="75"/>
      <c r="S62" s="42"/>
    </row>
    <row r="63" spans="1:19" ht="10.5" customHeight="1" hidden="1">
      <c r="A63" s="288"/>
      <c r="B63" s="300"/>
      <c r="C63" s="303"/>
      <c r="D63" s="305"/>
      <c r="E63" s="307"/>
      <c r="F63" s="310"/>
      <c r="G63" s="288"/>
      <c r="H63" s="288"/>
      <c r="I63" s="288"/>
      <c r="J63" s="288"/>
      <c r="K63" s="109"/>
      <c r="L63" s="110"/>
      <c r="M63" s="294"/>
      <c r="N63" s="295"/>
      <c r="O63" s="34"/>
      <c r="P63" s="85"/>
      <c r="Q63" s="95"/>
      <c r="R63" s="75"/>
      <c r="S63" s="42"/>
    </row>
    <row r="64" spans="1:19" ht="11.25" customHeight="1" hidden="1">
      <c r="A64" s="288"/>
      <c r="B64" s="300"/>
      <c r="C64" s="303"/>
      <c r="D64" s="305"/>
      <c r="E64" s="307"/>
      <c r="F64" s="310"/>
      <c r="G64" s="288"/>
      <c r="H64" s="288"/>
      <c r="I64" s="288"/>
      <c r="J64" s="288"/>
      <c r="K64" s="109"/>
      <c r="L64" s="110"/>
      <c r="M64" s="294"/>
      <c r="N64" s="295"/>
      <c r="O64" s="34"/>
      <c r="P64" s="85"/>
      <c r="Q64" s="95"/>
      <c r="R64" s="75"/>
      <c r="S64" s="42"/>
    </row>
    <row r="65" spans="1:19" ht="11.25" customHeight="1" hidden="1">
      <c r="A65" s="288"/>
      <c r="B65" s="300"/>
      <c r="C65" s="303"/>
      <c r="D65" s="305"/>
      <c r="E65" s="307"/>
      <c r="F65" s="310"/>
      <c r="G65" s="288"/>
      <c r="H65" s="288"/>
      <c r="I65" s="288"/>
      <c r="J65" s="288"/>
      <c r="K65" s="109"/>
      <c r="L65" s="110"/>
      <c r="M65" s="291"/>
      <c r="N65" s="293"/>
      <c r="O65" s="34"/>
      <c r="P65" s="85"/>
      <c r="Q65" s="95"/>
      <c r="R65" s="75"/>
      <c r="S65" s="42"/>
    </row>
    <row r="66" spans="1:19" ht="11.25" customHeight="1" hidden="1">
      <c r="A66" s="289"/>
      <c r="B66" s="301"/>
      <c r="C66" s="304"/>
      <c r="D66" s="305"/>
      <c r="E66" s="308"/>
      <c r="F66" s="311"/>
      <c r="G66" s="289"/>
      <c r="H66" s="289"/>
      <c r="I66" s="289"/>
      <c r="J66" s="289"/>
      <c r="K66" s="109"/>
      <c r="L66" s="110"/>
      <c r="M66" s="294"/>
      <c r="N66" s="295"/>
      <c r="O66" s="34"/>
      <c r="P66" s="85"/>
      <c r="Q66" s="95"/>
      <c r="R66" s="75"/>
      <c r="S66" s="42"/>
    </row>
    <row r="67" spans="1:18" ht="13.5" customHeight="1" hidden="1">
      <c r="A67" s="33" t="s">
        <v>53</v>
      </c>
      <c r="B67" s="33"/>
      <c r="C67" s="159"/>
      <c r="D67" s="159"/>
      <c r="E67" s="33"/>
      <c r="F67" s="55">
        <f>F59</f>
        <v>0</v>
      </c>
      <c r="G67" s="33"/>
      <c r="H67" s="33"/>
      <c r="I67" s="33"/>
      <c r="J67" s="33"/>
      <c r="K67" s="54">
        <f>K62+K61+K60+K59+K64+K63+K65+K66</f>
        <v>0</v>
      </c>
      <c r="L67" s="33"/>
      <c r="M67" s="233">
        <f>M59+M60+M61+M62+M64+M63+M65+M66</f>
        <v>0</v>
      </c>
      <c r="N67" s="233"/>
      <c r="O67" s="33"/>
      <c r="P67" s="33"/>
      <c r="Q67" s="55">
        <f>Q61+Q62+Q63</f>
        <v>0</v>
      </c>
      <c r="R67" s="55"/>
    </row>
    <row r="68" spans="1:18" ht="12.75" hidden="1">
      <c r="A68" s="40" t="s">
        <v>54</v>
      </c>
      <c r="B68" s="33"/>
      <c r="C68" s="33"/>
      <c r="D68" s="160"/>
      <c r="E68" s="33"/>
      <c r="F68" s="51">
        <f>F67+F58</f>
        <v>9908490</v>
      </c>
      <c r="G68" s="33"/>
      <c r="H68" s="33"/>
      <c r="I68" s="33"/>
      <c r="J68" s="33"/>
      <c r="K68" s="54">
        <f>K67+K58</f>
        <v>580757.3500000001</v>
      </c>
      <c r="L68" s="33"/>
      <c r="M68" s="234">
        <f>M58+M67</f>
        <v>580757.3500000001</v>
      </c>
      <c r="N68" s="234"/>
      <c r="O68" s="33"/>
      <c r="P68" s="33"/>
      <c r="Q68" s="51">
        <f>Q58+Q67</f>
        <v>800000</v>
      </c>
      <c r="R68" s="51">
        <f>R67+R58</f>
        <v>9108490</v>
      </c>
    </row>
    <row r="69" ht="12.75" hidden="1">
      <c r="J69" s="49"/>
    </row>
    <row r="70" spans="1:16" ht="57.75" customHeight="1" hidden="1">
      <c r="A70" s="48"/>
      <c r="C70" s="48"/>
      <c r="D70" s="48"/>
      <c r="F70" s="48"/>
      <c r="I70" s="48"/>
      <c r="J70" s="48"/>
      <c r="M70" s="48"/>
      <c r="P70" s="48"/>
    </row>
    <row r="71" spans="1:16" ht="60.75" customHeight="1">
      <c r="A71" s="42"/>
      <c r="C71" s="42"/>
      <c r="D71" s="42"/>
      <c r="F71" s="42"/>
      <c r="I71" s="42"/>
      <c r="J71" s="42"/>
      <c r="M71" s="42"/>
      <c r="P71" s="42"/>
    </row>
    <row r="72" spans="1:17" ht="15" customHeight="1">
      <c r="A72" s="265" t="s">
        <v>26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</row>
    <row r="73" spans="1:17" ht="19.5" customHeight="1" thickBot="1">
      <c r="A73" s="286" t="s">
        <v>27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</row>
    <row r="74" spans="1:17" ht="17.25" customHeight="1" thickBot="1">
      <c r="A74" s="1" t="s">
        <v>0</v>
      </c>
      <c r="B74" s="229" t="s">
        <v>29</v>
      </c>
      <c r="C74" s="231" t="s">
        <v>30</v>
      </c>
      <c r="D74" s="235"/>
      <c r="E74" s="231" t="s">
        <v>31</v>
      </c>
      <c r="F74" s="235"/>
      <c r="G74" s="231" t="s">
        <v>32</v>
      </c>
      <c r="H74" s="235"/>
      <c r="I74" s="237" t="s">
        <v>33</v>
      </c>
      <c r="J74" s="239" t="s">
        <v>34</v>
      </c>
      <c r="K74" s="235"/>
      <c r="L74" s="237" t="s">
        <v>35</v>
      </c>
      <c r="M74" s="267" t="s">
        <v>12</v>
      </c>
      <c r="N74" s="269"/>
      <c r="O74" s="269"/>
      <c r="P74" s="268"/>
      <c r="Q74" s="250" t="s">
        <v>36</v>
      </c>
    </row>
    <row r="75" spans="1:17" ht="59.25" customHeight="1" thickBot="1">
      <c r="A75" s="7" t="s">
        <v>28</v>
      </c>
      <c r="B75" s="230"/>
      <c r="C75" s="232"/>
      <c r="D75" s="227"/>
      <c r="E75" s="232"/>
      <c r="F75" s="227"/>
      <c r="G75" s="232"/>
      <c r="H75" s="227"/>
      <c r="I75" s="238"/>
      <c r="J75" s="236"/>
      <c r="K75" s="227"/>
      <c r="L75" s="228"/>
      <c r="M75" s="252" t="s">
        <v>14</v>
      </c>
      <c r="N75" s="253"/>
      <c r="O75" s="2" t="s">
        <v>16</v>
      </c>
      <c r="P75" s="2" t="s">
        <v>15</v>
      </c>
      <c r="Q75" s="251"/>
    </row>
    <row r="76" spans="1:17" ht="18" customHeight="1" hidden="1">
      <c r="A76" s="282"/>
      <c r="B76" s="254"/>
      <c r="C76" s="276"/>
      <c r="D76" s="277"/>
      <c r="E76" s="276"/>
      <c r="F76" s="277"/>
      <c r="G76" s="254"/>
      <c r="H76" s="254"/>
      <c r="I76" s="15"/>
      <c r="J76" s="254"/>
      <c r="K76" s="254"/>
      <c r="L76" s="24"/>
      <c r="M76" s="243"/>
      <c r="N76" s="240"/>
      <c r="O76" s="27"/>
      <c r="P76" s="24"/>
      <c r="Q76" s="15"/>
    </row>
    <row r="77" spans="1:17" ht="15" customHeight="1" hidden="1">
      <c r="A77" s="283"/>
      <c r="B77" s="241"/>
      <c r="C77" s="18"/>
      <c r="D77" s="19"/>
      <c r="E77" s="278"/>
      <c r="F77" s="279"/>
      <c r="G77" s="241"/>
      <c r="H77" s="241"/>
      <c r="I77" s="17"/>
      <c r="J77" s="20"/>
      <c r="K77" s="20"/>
      <c r="L77" s="25"/>
      <c r="M77" s="245"/>
      <c r="N77" s="247"/>
      <c r="O77" s="28"/>
      <c r="P77" s="25"/>
      <c r="Q77" s="17"/>
    </row>
    <row r="78" spans="1:17" ht="12.75" customHeight="1" hidden="1">
      <c r="A78" s="283"/>
      <c r="B78" s="241"/>
      <c r="C78" s="18"/>
      <c r="D78" s="19"/>
      <c r="E78" s="278"/>
      <c r="F78" s="279"/>
      <c r="G78" s="241"/>
      <c r="H78" s="241"/>
      <c r="I78" s="17"/>
      <c r="J78" s="20"/>
      <c r="K78" s="20"/>
      <c r="L78" s="25"/>
      <c r="M78" s="245"/>
      <c r="N78" s="247"/>
      <c r="O78" s="28"/>
      <c r="P78" s="25"/>
      <c r="Q78" s="17"/>
    </row>
    <row r="79" spans="1:17" ht="14.25" customHeight="1" hidden="1">
      <c r="A79" s="283"/>
      <c r="B79" s="241"/>
      <c r="C79" s="18"/>
      <c r="D79" s="19"/>
      <c r="E79" s="278"/>
      <c r="F79" s="279"/>
      <c r="G79" s="241"/>
      <c r="H79" s="241"/>
      <c r="I79" s="17"/>
      <c r="J79" s="20"/>
      <c r="K79" s="20"/>
      <c r="L79" s="25"/>
      <c r="M79" s="245"/>
      <c r="N79" s="247"/>
      <c r="O79" s="28"/>
      <c r="P79" s="25"/>
      <c r="Q79" s="17"/>
    </row>
    <row r="80" spans="1:17" ht="12.75" customHeight="1" hidden="1">
      <c r="A80" s="283"/>
      <c r="B80" s="241"/>
      <c r="C80" s="18"/>
      <c r="D80" s="19"/>
      <c r="E80" s="278"/>
      <c r="F80" s="279"/>
      <c r="G80" s="241"/>
      <c r="H80" s="241"/>
      <c r="I80" s="17"/>
      <c r="J80" s="20"/>
      <c r="K80" s="20"/>
      <c r="L80" s="25"/>
      <c r="M80" s="245"/>
      <c r="N80" s="247"/>
      <c r="O80" s="28"/>
      <c r="P80" s="25"/>
      <c r="Q80" s="17"/>
    </row>
    <row r="81" spans="1:17" ht="12.75" customHeight="1" hidden="1">
      <c r="A81" s="284"/>
      <c r="B81" s="242"/>
      <c r="C81" s="16"/>
      <c r="D81" s="12"/>
      <c r="E81" s="280"/>
      <c r="F81" s="281"/>
      <c r="G81" s="242"/>
      <c r="H81" s="242"/>
      <c r="I81" s="11"/>
      <c r="J81" s="21"/>
      <c r="K81" s="21"/>
      <c r="L81" s="26"/>
      <c r="M81" s="245"/>
      <c r="N81" s="247"/>
      <c r="O81" s="28"/>
      <c r="P81" s="26"/>
      <c r="Q81" s="11"/>
    </row>
    <row r="82" spans="1:17" ht="10.5" customHeight="1">
      <c r="A82" s="282"/>
      <c r="B82" s="282"/>
      <c r="C82" s="276"/>
      <c r="D82" s="277"/>
      <c r="E82" s="276"/>
      <c r="F82" s="277"/>
      <c r="G82" s="276"/>
      <c r="H82" s="277"/>
      <c r="I82" s="282"/>
      <c r="J82" s="276"/>
      <c r="K82" s="277"/>
      <c r="L82" s="285"/>
      <c r="M82" s="243"/>
      <c r="N82" s="244"/>
      <c r="O82" s="24"/>
      <c r="P82" s="285"/>
      <c r="Q82" s="282"/>
    </row>
    <row r="83" spans="1:17" ht="7.5" customHeight="1">
      <c r="A83" s="283"/>
      <c r="B83" s="283"/>
      <c r="C83" s="278"/>
      <c r="D83" s="279"/>
      <c r="E83" s="278"/>
      <c r="F83" s="279"/>
      <c r="G83" s="278"/>
      <c r="H83" s="279"/>
      <c r="I83" s="283"/>
      <c r="J83" s="278"/>
      <c r="K83" s="279"/>
      <c r="L83" s="255"/>
      <c r="M83" s="245"/>
      <c r="N83" s="246"/>
      <c r="O83" s="25"/>
      <c r="P83" s="255"/>
      <c r="Q83" s="283"/>
    </row>
    <row r="84" spans="1:17" ht="10.5" customHeight="1" hidden="1">
      <c r="A84" s="283"/>
      <c r="B84" s="283"/>
      <c r="C84" s="278"/>
      <c r="D84" s="279"/>
      <c r="E84" s="278"/>
      <c r="F84" s="279"/>
      <c r="G84" s="278"/>
      <c r="H84" s="279"/>
      <c r="I84" s="283"/>
      <c r="J84" s="278"/>
      <c r="K84" s="279"/>
      <c r="L84" s="255"/>
      <c r="M84" s="245"/>
      <c r="N84" s="246"/>
      <c r="O84" s="25"/>
      <c r="P84" s="255"/>
      <c r="Q84" s="283"/>
    </row>
    <row r="85" spans="1:17" ht="10.5" customHeight="1" hidden="1">
      <c r="A85" s="283"/>
      <c r="B85" s="283"/>
      <c r="C85" s="278"/>
      <c r="D85" s="279"/>
      <c r="E85" s="278"/>
      <c r="F85" s="279"/>
      <c r="G85" s="278"/>
      <c r="H85" s="279"/>
      <c r="I85" s="283"/>
      <c r="J85" s="278"/>
      <c r="K85" s="279"/>
      <c r="L85" s="255"/>
      <c r="M85" s="245"/>
      <c r="N85" s="246"/>
      <c r="O85" s="25"/>
      <c r="P85" s="255"/>
      <c r="Q85" s="283"/>
    </row>
    <row r="86" spans="1:17" ht="11.25" customHeight="1" hidden="1">
      <c r="A86" s="283"/>
      <c r="B86" s="283"/>
      <c r="C86" s="278"/>
      <c r="D86" s="279"/>
      <c r="E86" s="278"/>
      <c r="F86" s="279"/>
      <c r="G86" s="278"/>
      <c r="H86" s="279"/>
      <c r="I86" s="283"/>
      <c r="J86" s="278"/>
      <c r="K86" s="279"/>
      <c r="L86" s="255"/>
      <c r="M86" s="245"/>
      <c r="N86" s="247"/>
      <c r="O86" s="25"/>
      <c r="P86" s="255"/>
      <c r="Q86" s="283"/>
    </row>
    <row r="87" spans="1:17" ht="8.25" customHeight="1" hidden="1">
      <c r="A87" s="283"/>
      <c r="B87" s="283"/>
      <c r="C87" s="278"/>
      <c r="D87" s="279"/>
      <c r="E87" s="278"/>
      <c r="F87" s="279"/>
      <c r="G87" s="278"/>
      <c r="H87" s="279"/>
      <c r="I87" s="283"/>
      <c r="J87" s="278"/>
      <c r="K87" s="279"/>
      <c r="L87" s="255"/>
      <c r="M87" s="245"/>
      <c r="N87" s="247"/>
      <c r="O87" s="25"/>
      <c r="P87" s="255"/>
      <c r="Q87" s="283"/>
    </row>
    <row r="88" spans="1:17" ht="7.5" customHeight="1" hidden="1">
      <c r="A88" s="283"/>
      <c r="B88" s="283"/>
      <c r="C88" s="278"/>
      <c r="D88" s="279"/>
      <c r="E88" s="278"/>
      <c r="F88" s="279"/>
      <c r="G88" s="278"/>
      <c r="H88" s="279"/>
      <c r="I88" s="283"/>
      <c r="J88" s="278"/>
      <c r="K88" s="279"/>
      <c r="L88" s="256"/>
      <c r="M88" s="248"/>
      <c r="N88" s="249"/>
      <c r="O88" s="26"/>
      <c r="P88" s="256"/>
      <c r="Q88" s="284"/>
    </row>
    <row r="89" spans="1:17" ht="9.75" customHeight="1" hidden="1">
      <c r="A89" s="284"/>
      <c r="B89" s="284"/>
      <c r="C89" s="280"/>
      <c r="D89" s="281"/>
      <c r="E89" s="280"/>
      <c r="F89" s="281"/>
      <c r="G89" s="280"/>
      <c r="H89" s="281"/>
      <c r="I89" s="284"/>
      <c r="J89" s="280"/>
      <c r="K89" s="281"/>
      <c r="L89" s="30"/>
      <c r="M89" s="270"/>
      <c r="N89" s="271"/>
      <c r="O89" s="31"/>
      <c r="P89" s="30"/>
      <c r="Q89" s="11"/>
    </row>
    <row r="90" spans="1:17" ht="16.5" thickBot="1">
      <c r="A90" s="4" t="s">
        <v>17</v>
      </c>
      <c r="B90" s="22"/>
      <c r="C90" s="272"/>
      <c r="D90" s="273"/>
      <c r="E90" s="272"/>
      <c r="F90" s="273"/>
      <c r="G90" s="274"/>
      <c r="H90" s="274"/>
      <c r="I90" s="4"/>
      <c r="J90" s="275"/>
      <c r="K90" s="275"/>
      <c r="L90" s="23">
        <f>L89</f>
        <v>0</v>
      </c>
      <c r="M90" s="272"/>
      <c r="N90" s="273"/>
      <c r="O90" s="29">
        <f>O89</f>
        <v>0</v>
      </c>
      <c r="P90" s="23">
        <f>L90-O90</f>
        <v>0</v>
      </c>
      <c r="Q90" s="3"/>
    </row>
    <row r="92" spans="1:17" ht="15.75">
      <c r="A92" s="265" t="s">
        <v>37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</row>
    <row r="93" spans="1:17" ht="16.5" thickBot="1">
      <c r="A93" s="266" t="s">
        <v>38</v>
      </c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</row>
    <row r="94" spans="1:17" ht="42.75" thickBot="1">
      <c r="A94" s="14" t="s">
        <v>0</v>
      </c>
      <c r="B94" s="267" t="s">
        <v>39</v>
      </c>
      <c r="C94" s="268"/>
      <c r="D94" s="267" t="s">
        <v>40</v>
      </c>
      <c r="E94" s="268"/>
      <c r="F94" s="10" t="s">
        <v>41</v>
      </c>
      <c r="G94" s="267" t="s">
        <v>42</v>
      </c>
      <c r="H94" s="268"/>
      <c r="I94" s="267" t="s">
        <v>43</v>
      </c>
      <c r="J94" s="268"/>
      <c r="K94" s="10" t="s">
        <v>44</v>
      </c>
      <c r="L94" s="267" t="s">
        <v>45</v>
      </c>
      <c r="M94" s="269"/>
      <c r="N94" s="268"/>
      <c r="O94" s="269" t="s">
        <v>46</v>
      </c>
      <c r="P94" s="268"/>
      <c r="Q94" s="6" t="s">
        <v>47</v>
      </c>
    </row>
    <row r="95" spans="1:17" ht="16.5" thickBot="1">
      <c r="A95" s="4"/>
      <c r="B95" s="262"/>
      <c r="C95" s="264"/>
      <c r="D95" s="262"/>
      <c r="E95" s="264"/>
      <c r="F95" s="5"/>
      <c r="G95" s="262"/>
      <c r="H95" s="264"/>
      <c r="I95" s="262"/>
      <c r="J95" s="264"/>
      <c r="K95" s="5"/>
      <c r="L95" s="262"/>
      <c r="M95" s="263"/>
      <c r="N95" s="264"/>
      <c r="O95" s="263"/>
      <c r="P95" s="264"/>
      <c r="Q95" s="5"/>
    </row>
    <row r="96" spans="1:17" ht="16.5" thickBot="1">
      <c r="A96" s="4" t="s">
        <v>17</v>
      </c>
      <c r="B96" s="262"/>
      <c r="C96" s="264"/>
      <c r="D96" s="262"/>
      <c r="E96" s="264"/>
      <c r="F96" s="5"/>
      <c r="G96" s="262"/>
      <c r="H96" s="264"/>
      <c r="I96" s="262"/>
      <c r="J96" s="264"/>
      <c r="K96" s="5"/>
      <c r="L96" s="262"/>
      <c r="M96" s="263"/>
      <c r="N96" s="264"/>
      <c r="O96" s="263"/>
      <c r="P96" s="264"/>
      <c r="Q96" s="5"/>
    </row>
    <row r="97" spans="1:16" ht="15.75">
      <c r="A97" s="8" t="s">
        <v>49</v>
      </c>
      <c r="O97" s="259">
        <f>P90+R68+R22</f>
        <v>9448490</v>
      </c>
      <c r="P97" s="259"/>
    </row>
    <row r="98" spans="1:16" ht="15.75">
      <c r="A98" s="8" t="s">
        <v>48</v>
      </c>
      <c r="O98" s="260">
        <f>O97</f>
        <v>9448490</v>
      </c>
      <c r="P98" s="261"/>
    </row>
    <row r="99" ht="15.75">
      <c r="A99" s="13"/>
    </row>
    <row r="100" spans="1:6" ht="15.75" hidden="1">
      <c r="A100" s="258"/>
      <c r="B100" s="258"/>
      <c r="C100" s="258"/>
      <c r="D100" s="258"/>
      <c r="E100" s="258"/>
      <c r="F100" s="258"/>
    </row>
    <row r="101" spans="1:17" ht="15.75">
      <c r="A101" s="258" t="s">
        <v>60</v>
      </c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</row>
    <row r="102" ht="15.75">
      <c r="A102" s="9"/>
    </row>
    <row r="103" spans="1:16" ht="15.75">
      <c r="A103" s="258" t="s">
        <v>63</v>
      </c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</row>
    <row r="104" spans="1:3" ht="12.75">
      <c r="A104" t="s">
        <v>50</v>
      </c>
      <c r="B104">
        <v>83365</v>
      </c>
      <c r="C104" t="s">
        <v>51</v>
      </c>
    </row>
    <row r="108" ht="12.75">
      <c r="K108" s="42"/>
    </row>
    <row r="109" ht="12.75">
      <c r="K109" s="42"/>
    </row>
    <row r="138" ht="12.75">
      <c r="K138" s="42"/>
    </row>
  </sheetData>
  <mergeCells count="213">
    <mergeCell ref="A103:P103"/>
    <mergeCell ref="M57:N57"/>
    <mergeCell ref="O97:P97"/>
    <mergeCell ref="O98:P98"/>
    <mergeCell ref="A100:F100"/>
    <mergeCell ref="A101:Q101"/>
    <mergeCell ref="L95:N95"/>
    <mergeCell ref="O95:P95"/>
    <mergeCell ref="B96:C96"/>
    <mergeCell ref="D96:E96"/>
    <mergeCell ref="G96:H96"/>
    <mergeCell ref="I96:J96"/>
    <mergeCell ref="L96:N96"/>
    <mergeCell ref="O96:P96"/>
    <mergeCell ref="B95:C95"/>
    <mergeCell ref="D95:E95"/>
    <mergeCell ref="G95:H95"/>
    <mergeCell ref="I95:J95"/>
    <mergeCell ref="A92:Q92"/>
    <mergeCell ref="A93:Q93"/>
    <mergeCell ref="B94:C94"/>
    <mergeCell ref="D94:E94"/>
    <mergeCell ref="G94:H94"/>
    <mergeCell ref="I94:J94"/>
    <mergeCell ref="L94:N94"/>
    <mergeCell ref="O94:P94"/>
    <mergeCell ref="M89:N89"/>
    <mergeCell ref="C90:D90"/>
    <mergeCell ref="E90:F90"/>
    <mergeCell ref="G90:H90"/>
    <mergeCell ref="J90:K90"/>
    <mergeCell ref="M90:N90"/>
    <mergeCell ref="G82:H89"/>
    <mergeCell ref="I82:I89"/>
    <mergeCell ref="J82:K89"/>
    <mergeCell ref="L82:L88"/>
    <mergeCell ref="M82:N82"/>
    <mergeCell ref="P82:P88"/>
    <mergeCell ref="Q82:Q88"/>
    <mergeCell ref="M83:N83"/>
    <mergeCell ref="M84:N84"/>
    <mergeCell ref="M85:N85"/>
    <mergeCell ref="M86:N86"/>
    <mergeCell ref="M87:N87"/>
    <mergeCell ref="M88:N88"/>
    <mergeCell ref="A82:A89"/>
    <mergeCell ref="B82:B89"/>
    <mergeCell ref="C82:D89"/>
    <mergeCell ref="E82:F89"/>
    <mergeCell ref="M78:N78"/>
    <mergeCell ref="M79:N79"/>
    <mergeCell ref="M80:N80"/>
    <mergeCell ref="M81:N81"/>
    <mergeCell ref="Q74:Q75"/>
    <mergeCell ref="M75:N75"/>
    <mergeCell ref="A76:A81"/>
    <mergeCell ref="B76:B81"/>
    <mergeCell ref="C76:D76"/>
    <mergeCell ref="E76:F81"/>
    <mergeCell ref="G76:H81"/>
    <mergeCell ref="J76:K76"/>
    <mergeCell ref="M76:N76"/>
    <mergeCell ref="M77:N77"/>
    <mergeCell ref="I74:I75"/>
    <mergeCell ref="J74:K75"/>
    <mergeCell ref="L74:L75"/>
    <mergeCell ref="M74:P74"/>
    <mergeCell ref="B74:B75"/>
    <mergeCell ref="C74:D75"/>
    <mergeCell ref="E74:F75"/>
    <mergeCell ref="G74:H75"/>
    <mergeCell ref="M67:N67"/>
    <mergeCell ref="M68:N68"/>
    <mergeCell ref="A72:Q72"/>
    <mergeCell ref="A73:Q73"/>
    <mergeCell ref="J59:J66"/>
    <mergeCell ref="M59:N59"/>
    <mergeCell ref="M60:N60"/>
    <mergeCell ref="M61:N61"/>
    <mergeCell ref="M62:N62"/>
    <mergeCell ref="M63:N63"/>
    <mergeCell ref="M64:N64"/>
    <mergeCell ref="M65:N65"/>
    <mergeCell ref="M66:N66"/>
    <mergeCell ref="M58:N58"/>
    <mergeCell ref="A59:A66"/>
    <mergeCell ref="B59:B66"/>
    <mergeCell ref="C59:C66"/>
    <mergeCell ref="D59:D66"/>
    <mergeCell ref="E59:E66"/>
    <mergeCell ref="F59:F66"/>
    <mergeCell ref="G59:G66"/>
    <mergeCell ref="H59:H66"/>
    <mergeCell ref="I59:I6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51"/>
  <sheetViews>
    <sheetView workbookViewId="0" topLeftCell="A1">
      <selection activeCell="J132" sqref="J132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76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/>
      <c r="L12" s="143"/>
      <c r="M12" s="415"/>
      <c r="N12" s="415"/>
      <c r="O12" s="119"/>
      <c r="P12" s="112"/>
      <c r="Q12" s="98"/>
      <c r="R12" s="120"/>
    </row>
    <row r="13" spans="1:18" ht="10.5" customHeight="1" hidden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/>
      <c r="L13" s="144"/>
      <c r="M13" s="414"/>
      <c r="N13" s="414"/>
      <c r="O13" s="116"/>
      <c r="P13" s="116"/>
      <c r="Q13" s="98"/>
      <c r="R13" s="128"/>
    </row>
    <row r="14" spans="1:18" ht="10.5" customHeight="1" hidden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/>
      <c r="L14" s="144"/>
      <c r="M14" s="412"/>
      <c r="N14" s="413"/>
      <c r="O14" s="116"/>
      <c r="P14" s="116"/>
      <c r="Q14" s="98"/>
      <c r="R14" s="128"/>
    </row>
    <row r="15" spans="1:18" ht="12" customHeight="1" hidden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/>
      <c r="L15" s="144"/>
      <c r="M15" s="414"/>
      <c r="N15" s="414"/>
      <c r="O15" s="116"/>
      <c r="P15" s="129"/>
      <c r="Q15" s="98"/>
      <c r="R15" s="128"/>
    </row>
    <row r="16" spans="1:18" ht="12" customHeight="1" hidden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/>
      <c r="L16" s="145"/>
      <c r="M16" s="412"/>
      <c r="N16" s="413"/>
      <c r="O16" s="113"/>
      <c r="P16" s="130"/>
      <c r="Q16" s="98"/>
      <c r="R16" s="131"/>
    </row>
    <row r="17" spans="1:18" ht="11.25" customHeight="1" hidden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404"/>
      <c r="N17" s="405"/>
      <c r="O17" s="113"/>
      <c r="P17" s="130"/>
      <c r="Q17" s="98"/>
      <c r="R17" s="131"/>
    </row>
    <row r="18" spans="1:18" ht="9.75" customHeight="1" hidden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401"/>
      <c r="N18" s="402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1722.5300000000002</v>
      </c>
      <c r="L22" s="135"/>
      <c r="M22" s="403">
        <f>SUM(M8:N21)</f>
        <v>1722.5300000000002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/>
      <c r="L59" s="179"/>
      <c r="M59" s="453"/>
      <c r="N59" s="454"/>
      <c r="O59" s="180"/>
      <c r="P59" s="175"/>
      <c r="Q59" s="221"/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/>
      <c r="L60" s="179"/>
      <c r="M60" s="453"/>
      <c r="N60" s="454"/>
      <c r="O60" s="180"/>
      <c r="P60" s="175"/>
      <c r="Q60" s="221"/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/>
      <c r="L61" s="179"/>
      <c r="M61" s="453"/>
      <c r="N61" s="454"/>
      <c r="O61" s="180"/>
      <c r="P61" s="175"/>
      <c r="Q61" s="221"/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/>
      <c r="L62" s="179"/>
      <c r="M62" s="453"/>
      <c r="N62" s="454"/>
      <c r="O62" s="180"/>
      <c r="P62" s="175"/>
      <c r="Q62" s="221"/>
      <c r="R62" s="188"/>
      <c r="S62" s="42"/>
    </row>
    <row r="63" spans="1:19" ht="15.75" customHeight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/>
      <c r="L63" s="179"/>
      <c r="M63" s="453"/>
      <c r="N63" s="454"/>
      <c r="O63" s="180"/>
      <c r="P63" s="175"/>
      <c r="Q63" s="221"/>
      <c r="R63" s="188"/>
      <c r="S63" s="42"/>
    </row>
    <row r="64" spans="1:19" ht="15.75" customHeight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/>
      <c r="L64" s="179"/>
      <c r="M64" s="453"/>
      <c r="N64" s="454"/>
      <c r="O64" s="180"/>
      <c r="P64" s="175"/>
      <c r="Q64" s="221"/>
      <c r="R64" s="188"/>
      <c r="S64" s="42"/>
    </row>
    <row r="65" spans="1:19" ht="13.5" customHeight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/>
      <c r="L65" s="179"/>
      <c r="M65" s="453"/>
      <c r="N65" s="454"/>
      <c r="O65" s="180"/>
      <c r="P65" s="175"/>
      <c r="Q65" s="221"/>
      <c r="R65" s="188"/>
      <c r="S65" s="42"/>
    </row>
    <row r="66" spans="1:19" ht="12.75" customHeight="1" hidden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/>
      <c r="L66" s="179"/>
      <c r="M66" s="453"/>
      <c r="N66" s="454"/>
      <c r="O66" s="180"/>
      <c r="P66" s="175"/>
      <c r="Q66" s="221"/>
      <c r="R66" s="188"/>
      <c r="S66" s="42"/>
    </row>
    <row r="67" spans="1:19" ht="14.25" customHeight="1" hidden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/>
      <c r="L67" s="179"/>
      <c r="M67" s="453"/>
      <c r="N67" s="454"/>
      <c r="O67" s="180"/>
      <c r="P67" s="175"/>
      <c r="Q67" s="221"/>
      <c r="R67" s="188"/>
      <c r="S67" s="42"/>
    </row>
    <row r="68" spans="1:19" ht="15" customHeight="1" hidden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/>
      <c r="L68" s="179"/>
      <c r="M68" s="453"/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6877.7</v>
      </c>
      <c r="L70" s="179"/>
      <c r="M70" s="453">
        <f>SUM(M58:M69)</f>
        <v>6877.7</v>
      </c>
      <c r="N70" s="454"/>
      <c r="O70" s="180"/>
      <c r="P70" s="175"/>
      <c r="Q70" s="221">
        <f>SUM(Q58:Q69)</f>
        <v>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655255.7799999999</v>
      </c>
      <c r="L71" s="216"/>
      <c r="M71" s="466">
        <f>M57+M70</f>
        <v>655255.7799999999</v>
      </c>
      <c r="N71" s="467"/>
      <c r="O71" s="217"/>
      <c r="P71" s="218"/>
      <c r="Q71" s="225">
        <f>Q57+Q70</f>
        <v>9908490</v>
      </c>
      <c r="R71" s="219">
        <f>F71-Q71</f>
        <v>9908490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29725470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655255.7799999999</v>
      </c>
      <c r="L81" s="33"/>
      <c r="M81" s="234">
        <f>M71+M80</f>
        <v>655255.7799999999</v>
      </c>
      <c r="N81" s="234"/>
      <c r="O81" s="33"/>
      <c r="P81" s="33"/>
      <c r="Q81" s="51">
        <f>Q71+Q80</f>
        <v>9908490</v>
      </c>
      <c r="R81" s="51">
        <f>R80+R71</f>
        <v>9908490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10248490</v>
      </c>
      <c r="P110" s="259"/>
    </row>
    <row r="111" spans="1:16" ht="15.75">
      <c r="A111" s="8" t="s">
        <v>48</v>
      </c>
      <c r="O111" s="260">
        <f>O110</f>
        <v>10248490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27" customHeight="1">
      <c r="A114" s="469" t="s">
        <v>77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</row>
    <row r="115" ht="15.75">
      <c r="A115" s="9"/>
    </row>
    <row r="116" spans="1:16" ht="15.75">
      <c r="A116" s="258" t="s">
        <v>70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16:P116"/>
    <mergeCell ref="O110:P110"/>
    <mergeCell ref="O111:P111"/>
    <mergeCell ref="A113:F113"/>
    <mergeCell ref="A114:Q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72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>
        <v>27.95</v>
      </c>
      <c r="L12" s="143">
        <v>43215</v>
      </c>
      <c r="M12" s="415">
        <v>27.95</v>
      </c>
      <c r="N12" s="415"/>
      <c r="O12" s="119"/>
      <c r="P12" s="112"/>
      <c r="Q12" s="98"/>
      <c r="R12" s="120"/>
    </row>
    <row r="13" spans="1:18" ht="10.5" customHeight="1" hidden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/>
      <c r="L13" s="144"/>
      <c r="M13" s="414"/>
      <c r="N13" s="414"/>
      <c r="O13" s="116"/>
      <c r="P13" s="116"/>
      <c r="Q13" s="98"/>
      <c r="R13" s="128"/>
    </row>
    <row r="14" spans="1:18" ht="10.5" customHeight="1" hidden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/>
      <c r="L14" s="144"/>
      <c r="M14" s="412"/>
      <c r="N14" s="413"/>
      <c r="O14" s="116"/>
      <c r="P14" s="116"/>
      <c r="Q14" s="98"/>
      <c r="R14" s="128"/>
    </row>
    <row r="15" spans="1:18" ht="12" customHeight="1" hidden="1" thickBo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/>
      <c r="L15" s="144"/>
      <c r="M15" s="414"/>
      <c r="N15" s="414"/>
      <c r="O15" s="116"/>
      <c r="P15" s="129"/>
      <c r="Q15" s="98"/>
      <c r="R15" s="128"/>
    </row>
    <row r="16" spans="1:18" ht="12" customHeight="1" hidden="1" thickBot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/>
      <c r="L16" s="145"/>
      <c r="M16" s="412"/>
      <c r="N16" s="413"/>
      <c r="O16" s="113"/>
      <c r="P16" s="130"/>
      <c r="Q16" s="98"/>
      <c r="R16" s="131"/>
    </row>
    <row r="17" spans="1:18" ht="11.25" customHeight="1" hidden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404"/>
      <c r="N17" s="405"/>
      <c r="O17" s="113"/>
      <c r="P17" s="130"/>
      <c r="Q17" s="98"/>
      <c r="R17" s="131"/>
    </row>
    <row r="18" spans="1:18" ht="9.75" customHeight="1" hidden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401"/>
      <c r="N18" s="402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1750.4800000000002</v>
      </c>
      <c r="L22" s="135"/>
      <c r="M22" s="403">
        <f>SUM(M8:N21)</f>
        <v>1750.4800000000002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>
        <v>71069.57</v>
      </c>
      <c r="L59" s="179">
        <v>43206</v>
      </c>
      <c r="M59" s="453">
        <v>71069.57</v>
      </c>
      <c r="N59" s="454"/>
      <c r="O59" s="180"/>
      <c r="P59" s="175"/>
      <c r="Q59" s="221">
        <v>200000</v>
      </c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/>
      <c r="L60" s="179"/>
      <c r="M60" s="453"/>
      <c r="N60" s="454"/>
      <c r="O60" s="180"/>
      <c r="P60" s="175"/>
      <c r="Q60" s="221"/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/>
      <c r="L61" s="179"/>
      <c r="M61" s="453"/>
      <c r="N61" s="454"/>
      <c r="O61" s="180"/>
      <c r="P61" s="175"/>
      <c r="Q61" s="221"/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/>
      <c r="L62" s="179"/>
      <c r="M62" s="453"/>
      <c r="N62" s="454"/>
      <c r="O62" s="180"/>
      <c r="P62" s="175"/>
      <c r="Q62" s="221"/>
      <c r="R62" s="188"/>
      <c r="S62" s="42"/>
    </row>
    <row r="63" spans="1:19" ht="15.75" customHeight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/>
      <c r="L63" s="179"/>
      <c r="M63" s="453"/>
      <c r="N63" s="454"/>
      <c r="O63" s="180"/>
      <c r="P63" s="175"/>
      <c r="Q63" s="221"/>
      <c r="R63" s="188"/>
      <c r="S63" s="42"/>
    </row>
    <row r="64" spans="1:19" ht="15.75" customHeight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/>
      <c r="L64" s="179"/>
      <c r="M64" s="453"/>
      <c r="N64" s="454"/>
      <c r="O64" s="180"/>
      <c r="P64" s="175"/>
      <c r="Q64" s="221"/>
      <c r="R64" s="188"/>
      <c r="S64" s="42"/>
    </row>
    <row r="65" spans="1:19" ht="13.5" customHeight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/>
      <c r="L65" s="179"/>
      <c r="M65" s="453"/>
      <c r="N65" s="454"/>
      <c r="O65" s="180"/>
      <c r="P65" s="175"/>
      <c r="Q65" s="221"/>
      <c r="R65" s="188"/>
      <c r="S65" s="42"/>
    </row>
    <row r="66" spans="1:19" ht="12.75" customHeight="1" hidden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/>
      <c r="L66" s="179"/>
      <c r="M66" s="453"/>
      <c r="N66" s="454"/>
      <c r="O66" s="180"/>
      <c r="P66" s="175"/>
      <c r="Q66" s="221"/>
      <c r="R66" s="188"/>
      <c r="S66" s="42"/>
    </row>
    <row r="67" spans="1:19" ht="14.25" customHeight="1" hidden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/>
      <c r="L67" s="179"/>
      <c r="M67" s="453"/>
      <c r="N67" s="454"/>
      <c r="O67" s="180"/>
      <c r="P67" s="175"/>
      <c r="Q67" s="221"/>
      <c r="R67" s="188"/>
      <c r="S67" s="42"/>
    </row>
    <row r="68" spans="1:19" ht="15" customHeight="1" hidden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/>
      <c r="L68" s="179"/>
      <c r="M68" s="453"/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77947.27</v>
      </c>
      <c r="L70" s="179"/>
      <c r="M70" s="453">
        <f>SUM(M58:M69)</f>
        <v>77947.27</v>
      </c>
      <c r="N70" s="454"/>
      <c r="O70" s="180"/>
      <c r="P70" s="175"/>
      <c r="Q70" s="221">
        <f>SUM(Q58:Q69)</f>
        <v>200000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726325.35</v>
      </c>
      <c r="L71" s="216"/>
      <c r="M71" s="466">
        <f>M57+M70</f>
        <v>726325.35</v>
      </c>
      <c r="N71" s="467"/>
      <c r="O71" s="217"/>
      <c r="P71" s="218"/>
      <c r="Q71" s="225">
        <f>Q57+Q70</f>
        <v>10108490</v>
      </c>
      <c r="R71" s="219">
        <f>F71-Q71</f>
        <v>9708490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30325470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726325.35</v>
      </c>
      <c r="L81" s="33"/>
      <c r="M81" s="234">
        <f>M71+M80</f>
        <v>726325.35</v>
      </c>
      <c r="N81" s="234"/>
      <c r="O81" s="33"/>
      <c r="P81" s="33"/>
      <c r="Q81" s="51">
        <f>Q71+Q80</f>
        <v>10108490</v>
      </c>
      <c r="R81" s="51">
        <f>R80+R71</f>
        <v>9708490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10048490</v>
      </c>
      <c r="P110" s="259"/>
    </row>
    <row r="111" spans="1:16" ht="15.75">
      <c r="A111" s="8" t="s">
        <v>48</v>
      </c>
      <c r="O111" s="260">
        <f>O110</f>
        <v>10048490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27" customHeight="1">
      <c r="A114" s="469" t="s">
        <v>71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</row>
    <row r="115" ht="15.75">
      <c r="A115" s="9"/>
    </row>
    <row r="116" spans="1:16" ht="15.75">
      <c r="A116" s="258" t="s">
        <v>70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E58:E69"/>
    <mergeCell ref="F58:F69"/>
    <mergeCell ref="G58:G69"/>
    <mergeCell ref="H58:H69"/>
    <mergeCell ref="A58:A69"/>
    <mergeCell ref="B58:B69"/>
    <mergeCell ref="C58:C69"/>
    <mergeCell ref="D58:D69"/>
    <mergeCell ref="I58:I69"/>
    <mergeCell ref="M65:N65"/>
    <mergeCell ref="M66:N66"/>
    <mergeCell ref="M67:N67"/>
    <mergeCell ref="M68:N68"/>
    <mergeCell ref="J58:J69"/>
    <mergeCell ref="M69:N69"/>
    <mergeCell ref="M57:N57"/>
    <mergeCell ref="M58:N58"/>
    <mergeCell ref="M84:N84"/>
    <mergeCell ref="M70:N70"/>
    <mergeCell ref="M59:N59"/>
    <mergeCell ref="M60:N60"/>
    <mergeCell ref="M61:N61"/>
    <mergeCell ref="M62:N62"/>
    <mergeCell ref="M63:N63"/>
    <mergeCell ref="M64:N64"/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95:H102"/>
    <mergeCell ref="I95:I102"/>
    <mergeCell ref="J95:K102"/>
    <mergeCell ref="L95:L101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O110:P110"/>
    <mergeCell ref="O111:P111"/>
    <mergeCell ref="A113:F113"/>
    <mergeCell ref="A114:Q114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73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>
        <v>27.95</v>
      </c>
      <c r="L12" s="143">
        <v>43215</v>
      </c>
      <c r="M12" s="415">
        <v>27.95</v>
      </c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>
        <v>28.88</v>
      </c>
      <c r="L13" s="144">
        <v>43245</v>
      </c>
      <c r="M13" s="414">
        <v>28.88</v>
      </c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/>
      <c r="L14" s="144"/>
      <c r="M14" s="412"/>
      <c r="N14" s="413"/>
      <c r="O14" s="116"/>
      <c r="P14" s="116"/>
      <c r="Q14" s="98"/>
      <c r="R14" s="128"/>
    </row>
    <row r="15" spans="1:18" ht="12" customHeigh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/>
      <c r="L15" s="144"/>
      <c r="M15" s="414"/>
      <c r="N15" s="414"/>
      <c r="O15" s="116"/>
      <c r="P15" s="129"/>
      <c r="Q15" s="98"/>
      <c r="R15" s="128"/>
    </row>
    <row r="16" spans="1:18" ht="12" customHeight="1" hidden="1" thickBot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/>
      <c r="L16" s="145"/>
      <c r="M16" s="412"/>
      <c r="N16" s="413"/>
      <c r="O16" s="113"/>
      <c r="P16" s="130"/>
      <c r="Q16" s="98"/>
      <c r="R16" s="131"/>
    </row>
    <row r="17" spans="1:18" ht="11.25" customHeight="1" hidden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404"/>
      <c r="N17" s="405"/>
      <c r="O17" s="113"/>
      <c r="P17" s="130"/>
      <c r="Q17" s="98"/>
      <c r="R17" s="131"/>
    </row>
    <row r="18" spans="1:18" ht="9.75" customHeight="1" hidden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401"/>
      <c r="N18" s="402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1779.3600000000004</v>
      </c>
      <c r="L22" s="135"/>
      <c r="M22" s="403">
        <f>SUM(M8:N21)</f>
        <v>1779.3600000000004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>
        <v>71069.57</v>
      </c>
      <c r="L59" s="179">
        <v>43206</v>
      </c>
      <c r="M59" s="453">
        <v>71069.57</v>
      </c>
      <c r="N59" s="454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>
        <v>67435.04</v>
      </c>
      <c r="L60" s="179">
        <v>43235</v>
      </c>
      <c r="M60" s="453">
        <v>67435.04</v>
      </c>
      <c r="N60" s="454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/>
      <c r="L61" s="179"/>
      <c r="M61" s="453"/>
      <c r="N61" s="454"/>
      <c r="O61" s="180"/>
      <c r="P61" s="175"/>
      <c r="Q61" s="221"/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/>
      <c r="L62" s="179"/>
      <c r="M62" s="453"/>
      <c r="N62" s="454"/>
      <c r="O62" s="180"/>
      <c r="P62" s="175"/>
      <c r="Q62" s="221"/>
      <c r="R62" s="188"/>
      <c r="S62" s="42"/>
    </row>
    <row r="63" spans="1:19" ht="15.75" customHeight="1" hidden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/>
      <c r="L63" s="179"/>
      <c r="M63" s="453"/>
      <c r="N63" s="454"/>
      <c r="O63" s="180"/>
      <c r="P63" s="175"/>
      <c r="Q63" s="221"/>
      <c r="R63" s="188"/>
      <c r="S63" s="42"/>
    </row>
    <row r="64" spans="1:19" ht="15.75" customHeight="1" hidden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/>
      <c r="L64" s="179"/>
      <c r="M64" s="453"/>
      <c r="N64" s="454"/>
      <c r="O64" s="180"/>
      <c r="P64" s="175"/>
      <c r="Q64" s="221"/>
      <c r="R64" s="188"/>
      <c r="S64" s="42"/>
    </row>
    <row r="65" spans="1:19" ht="13.5" customHeight="1" hidden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/>
      <c r="L65" s="179"/>
      <c r="M65" s="453"/>
      <c r="N65" s="454"/>
      <c r="O65" s="180"/>
      <c r="P65" s="175"/>
      <c r="Q65" s="221"/>
      <c r="R65" s="188"/>
      <c r="S65" s="42"/>
    </row>
    <row r="66" spans="1:19" ht="12.75" customHeight="1" hidden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/>
      <c r="L66" s="179"/>
      <c r="M66" s="453"/>
      <c r="N66" s="454"/>
      <c r="O66" s="180"/>
      <c r="P66" s="175"/>
      <c r="Q66" s="221"/>
      <c r="R66" s="188"/>
      <c r="S66" s="42"/>
    </row>
    <row r="67" spans="1:19" ht="14.25" customHeight="1" hidden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/>
      <c r="L67" s="179"/>
      <c r="M67" s="453"/>
      <c r="N67" s="454"/>
      <c r="O67" s="180"/>
      <c r="P67" s="175"/>
      <c r="Q67" s="221"/>
      <c r="R67" s="188"/>
      <c r="S67" s="42"/>
    </row>
    <row r="68" spans="1:19" ht="15" customHeight="1" hidden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/>
      <c r="L68" s="179"/>
      <c r="M68" s="453"/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145382.31</v>
      </c>
      <c r="L70" s="179"/>
      <c r="M70" s="453">
        <f>SUM(M58:M69)</f>
        <v>145382.31</v>
      </c>
      <c r="N70" s="454"/>
      <c r="O70" s="180"/>
      <c r="P70" s="175"/>
      <c r="Q70" s="221">
        <f>SUM(Q58:Q69)</f>
        <v>400000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793760.3899999999</v>
      </c>
      <c r="L71" s="216"/>
      <c r="M71" s="466">
        <f>M57+M70</f>
        <v>793760.3899999999</v>
      </c>
      <c r="N71" s="467"/>
      <c r="O71" s="217"/>
      <c r="P71" s="218"/>
      <c r="Q71" s="225">
        <f>Q57+Q70</f>
        <v>10308490</v>
      </c>
      <c r="R71" s="219">
        <f>F71-Q71</f>
        <v>9508490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30925470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793760.3899999999</v>
      </c>
      <c r="L81" s="33"/>
      <c r="M81" s="234">
        <f>M71+M80</f>
        <v>793760.3899999999</v>
      </c>
      <c r="N81" s="234"/>
      <c r="O81" s="33"/>
      <c r="P81" s="33"/>
      <c r="Q81" s="51">
        <f>Q71+Q80</f>
        <v>10308490</v>
      </c>
      <c r="R81" s="51">
        <f>R80+R71</f>
        <v>9508490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9848490</v>
      </c>
      <c r="P110" s="259"/>
    </row>
    <row r="111" spans="1:16" ht="15.75">
      <c r="A111" s="8" t="s">
        <v>48</v>
      </c>
      <c r="O111" s="260">
        <f>O110</f>
        <v>9848490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27" customHeight="1">
      <c r="A114" s="469" t="s">
        <v>71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</row>
    <row r="115" ht="15.75">
      <c r="A115" s="9"/>
    </row>
    <row r="116" spans="1:16" ht="15.75">
      <c r="A116" s="258" t="s">
        <v>74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4:N84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O110:P110"/>
    <mergeCell ref="O111:P111"/>
    <mergeCell ref="A113:F113"/>
    <mergeCell ref="A114:Q114"/>
  </mergeCells>
  <printOptions/>
  <pageMargins left="0.75" right="0.75" top="1" bottom="1" header="0.5" footer="0.5"/>
  <pageSetup horizontalDpi="600" verticalDpi="600" orientation="landscape" paperSize="9" scale="68" r:id="rId1"/>
  <rowBreaks count="1" manualBreakCount="1"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="75" zoomScaleSheetLayoutView="75" workbookViewId="0" topLeftCell="A1">
      <selection activeCell="L53" sqref="L53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75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>
        <v>27.95</v>
      </c>
      <c r="L12" s="143">
        <v>43215</v>
      </c>
      <c r="M12" s="415">
        <v>27.95</v>
      </c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>
        <v>28.88</v>
      </c>
      <c r="L13" s="144">
        <v>43245</v>
      </c>
      <c r="M13" s="414">
        <v>28.88</v>
      </c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>
        <v>27.95</v>
      </c>
      <c r="L14" s="144">
        <v>43277</v>
      </c>
      <c r="M14" s="412">
        <v>27.95</v>
      </c>
      <c r="N14" s="413"/>
      <c r="O14" s="116"/>
      <c r="P14" s="116"/>
      <c r="Q14" s="98"/>
      <c r="R14" s="128"/>
    </row>
    <row r="15" spans="1:18" ht="12" customHeigh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/>
      <c r="L15" s="144"/>
      <c r="M15" s="414"/>
      <c r="N15" s="414"/>
      <c r="O15" s="116"/>
      <c r="P15" s="129"/>
      <c r="Q15" s="98"/>
      <c r="R15" s="128"/>
    </row>
    <row r="16" spans="1:18" ht="12" customHeight="1" hidden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/>
      <c r="L16" s="145"/>
      <c r="M16" s="412"/>
      <c r="N16" s="413"/>
      <c r="O16" s="113"/>
      <c r="P16" s="130"/>
      <c r="Q16" s="98"/>
      <c r="R16" s="131"/>
    </row>
    <row r="17" spans="1:18" ht="11.25" customHeight="1" hidden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404"/>
      <c r="N17" s="405"/>
      <c r="O17" s="113"/>
      <c r="P17" s="130"/>
      <c r="Q17" s="98"/>
      <c r="R17" s="131"/>
    </row>
    <row r="18" spans="1:18" ht="9.75" customHeight="1" hidden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401"/>
      <c r="N18" s="402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1807.3100000000004</v>
      </c>
      <c r="L22" s="135"/>
      <c r="M22" s="403">
        <f>SUM(M8:N21)</f>
        <v>1807.3100000000004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>
        <v>71069.57</v>
      </c>
      <c r="L59" s="179">
        <v>43206</v>
      </c>
      <c r="M59" s="453">
        <v>71069.57</v>
      </c>
      <c r="N59" s="454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>
        <v>67435.04</v>
      </c>
      <c r="L60" s="179">
        <v>43235</v>
      </c>
      <c r="M60" s="453">
        <v>67435.04</v>
      </c>
      <c r="N60" s="454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>
        <v>68200.53</v>
      </c>
      <c r="L61" s="179">
        <v>43266</v>
      </c>
      <c r="M61" s="453">
        <v>68200.53</v>
      </c>
      <c r="N61" s="454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/>
      <c r="L62" s="179"/>
      <c r="M62" s="453"/>
      <c r="N62" s="454"/>
      <c r="O62" s="180"/>
      <c r="P62" s="175"/>
      <c r="Q62" s="221"/>
      <c r="R62" s="188"/>
      <c r="S62" s="42"/>
    </row>
    <row r="63" spans="1:19" ht="15.75" customHeight="1" hidden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/>
      <c r="L63" s="179"/>
      <c r="M63" s="453"/>
      <c r="N63" s="454"/>
      <c r="O63" s="180"/>
      <c r="P63" s="175"/>
      <c r="Q63" s="221"/>
      <c r="R63" s="188"/>
      <c r="S63" s="42"/>
    </row>
    <row r="64" spans="1:19" ht="15.75" customHeight="1" hidden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/>
      <c r="L64" s="179"/>
      <c r="M64" s="453"/>
      <c r="N64" s="454"/>
      <c r="O64" s="180"/>
      <c r="P64" s="175"/>
      <c r="Q64" s="221"/>
      <c r="R64" s="188"/>
      <c r="S64" s="42"/>
    </row>
    <row r="65" spans="1:19" ht="13.5" customHeight="1" hidden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/>
      <c r="L65" s="179"/>
      <c r="M65" s="453"/>
      <c r="N65" s="454"/>
      <c r="O65" s="180"/>
      <c r="P65" s="175"/>
      <c r="Q65" s="221"/>
      <c r="R65" s="188"/>
      <c r="S65" s="42"/>
    </row>
    <row r="66" spans="1:19" ht="12.75" customHeight="1" hidden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/>
      <c r="L66" s="179"/>
      <c r="M66" s="453"/>
      <c r="N66" s="454"/>
      <c r="O66" s="180"/>
      <c r="P66" s="175"/>
      <c r="Q66" s="221"/>
      <c r="R66" s="188"/>
      <c r="S66" s="42"/>
    </row>
    <row r="67" spans="1:19" ht="14.25" customHeight="1" hidden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/>
      <c r="L67" s="179"/>
      <c r="M67" s="453"/>
      <c r="N67" s="454"/>
      <c r="O67" s="180"/>
      <c r="P67" s="175"/>
      <c r="Q67" s="221"/>
      <c r="R67" s="188"/>
      <c r="S67" s="42"/>
    </row>
    <row r="68" spans="1:19" ht="15" customHeight="1" hidden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/>
      <c r="L68" s="179"/>
      <c r="M68" s="453"/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213582.84</v>
      </c>
      <c r="L70" s="179"/>
      <c r="M70" s="453">
        <f>SUM(M58:M69)</f>
        <v>213582.84</v>
      </c>
      <c r="N70" s="454"/>
      <c r="O70" s="180"/>
      <c r="P70" s="175"/>
      <c r="Q70" s="221">
        <f>SUM(Q58:Q69)</f>
        <v>600000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861960.9199999999</v>
      </c>
      <c r="L71" s="216"/>
      <c r="M71" s="466">
        <f>M57+M70</f>
        <v>861960.9199999999</v>
      </c>
      <c r="N71" s="467"/>
      <c r="O71" s="217"/>
      <c r="P71" s="218"/>
      <c r="Q71" s="225">
        <f>Q57+Q70</f>
        <v>10508490</v>
      </c>
      <c r="R71" s="219">
        <f>F71-Q71</f>
        <v>9308490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31525470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861960.9199999999</v>
      </c>
      <c r="L81" s="33"/>
      <c r="M81" s="234">
        <f>M71+M80</f>
        <v>861960.9199999999</v>
      </c>
      <c r="N81" s="234"/>
      <c r="O81" s="33"/>
      <c r="P81" s="33"/>
      <c r="Q81" s="51">
        <f>Q71+Q80</f>
        <v>10508490</v>
      </c>
      <c r="R81" s="51">
        <f>R80+R71</f>
        <v>9308490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9648490</v>
      </c>
      <c r="P110" s="259"/>
    </row>
    <row r="111" spans="1:16" ht="15.75">
      <c r="A111" s="8" t="s">
        <v>48</v>
      </c>
      <c r="O111" s="260">
        <f>O110</f>
        <v>9648490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27" customHeight="1">
      <c r="A114" s="469" t="s">
        <v>71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</row>
    <row r="115" ht="15.75">
      <c r="A115" s="9"/>
    </row>
    <row r="116" spans="1:16" ht="15.75">
      <c r="A116" s="258" t="s">
        <v>70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4:N84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O110:P110"/>
    <mergeCell ref="O111:P111"/>
    <mergeCell ref="A113:F113"/>
    <mergeCell ref="A114:Q11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78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>
        <v>27.95</v>
      </c>
      <c r="L12" s="143">
        <v>43215</v>
      </c>
      <c r="M12" s="415">
        <v>27.95</v>
      </c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>
        <v>28.88</v>
      </c>
      <c r="L13" s="144">
        <v>43245</v>
      </c>
      <c r="M13" s="414">
        <v>28.88</v>
      </c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>
        <v>27.95</v>
      </c>
      <c r="L14" s="144">
        <v>43277</v>
      </c>
      <c r="M14" s="412">
        <v>27.95</v>
      </c>
      <c r="N14" s="413"/>
      <c r="O14" s="116"/>
      <c r="P14" s="116"/>
      <c r="Q14" s="98"/>
      <c r="R14" s="128"/>
    </row>
    <row r="15" spans="1:18" ht="12" customHeigh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>
        <v>28.88</v>
      </c>
      <c r="L15" s="144">
        <v>43305</v>
      </c>
      <c r="M15" s="414">
        <v>28.88</v>
      </c>
      <c r="N15" s="414"/>
      <c r="O15" s="116"/>
      <c r="P15" s="129"/>
      <c r="Q15" s="98"/>
      <c r="R15" s="128"/>
    </row>
    <row r="16" spans="1:18" ht="12" customHeight="1" hidden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/>
      <c r="L16" s="145"/>
      <c r="M16" s="412"/>
      <c r="N16" s="413"/>
      <c r="O16" s="113"/>
      <c r="P16" s="130"/>
      <c r="Q16" s="98"/>
      <c r="R16" s="131"/>
    </row>
    <row r="17" spans="1:18" ht="11.25" customHeight="1" hidden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404"/>
      <c r="N17" s="405"/>
      <c r="O17" s="113"/>
      <c r="P17" s="130"/>
      <c r="Q17" s="98"/>
      <c r="R17" s="131"/>
    </row>
    <row r="18" spans="1:18" ht="9.75" customHeight="1" hidden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401"/>
      <c r="N18" s="402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1836.1900000000005</v>
      </c>
      <c r="L22" s="135"/>
      <c r="M22" s="403">
        <f>SUM(M8:N21)</f>
        <v>1836.1900000000005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>
        <v>71069.57</v>
      </c>
      <c r="L59" s="179">
        <v>43206</v>
      </c>
      <c r="M59" s="453">
        <v>71069.57</v>
      </c>
      <c r="N59" s="454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>
        <v>67435.04</v>
      </c>
      <c r="L60" s="179">
        <v>43235</v>
      </c>
      <c r="M60" s="453">
        <v>67435.04</v>
      </c>
      <c r="N60" s="454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>
        <v>68200.53</v>
      </c>
      <c r="L61" s="179">
        <v>43266</v>
      </c>
      <c r="M61" s="453">
        <v>68200.53</v>
      </c>
      <c r="N61" s="454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>
        <v>64612.27</v>
      </c>
      <c r="L62" s="179">
        <v>43297</v>
      </c>
      <c r="M62" s="453">
        <v>64612.27</v>
      </c>
      <c r="N62" s="454"/>
      <c r="O62" s="180"/>
      <c r="P62" s="175">
        <v>43297</v>
      </c>
      <c r="Q62" s="221">
        <v>200000</v>
      </c>
      <c r="R62" s="188"/>
      <c r="S62" s="42"/>
    </row>
    <row r="63" spans="1:19" ht="15.75" customHeight="1" hidden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/>
      <c r="L63" s="179"/>
      <c r="M63" s="453"/>
      <c r="N63" s="454"/>
      <c r="O63" s="180"/>
      <c r="P63" s="175"/>
      <c r="Q63" s="221"/>
      <c r="R63" s="188"/>
      <c r="S63" s="42"/>
    </row>
    <row r="64" spans="1:19" ht="15.75" customHeight="1" hidden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/>
      <c r="L64" s="179"/>
      <c r="M64" s="453"/>
      <c r="N64" s="454"/>
      <c r="O64" s="180"/>
      <c r="P64" s="175"/>
      <c r="Q64" s="221"/>
      <c r="R64" s="188"/>
      <c r="S64" s="42"/>
    </row>
    <row r="65" spans="1:19" ht="13.5" customHeight="1" hidden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/>
      <c r="L65" s="179"/>
      <c r="M65" s="453"/>
      <c r="N65" s="454"/>
      <c r="O65" s="180"/>
      <c r="P65" s="175"/>
      <c r="Q65" s="221"/>
      <c r="R65" s="188"/>
      <c r="S65" s="42"/>
    </row>
    <row r="66" spans="1:19" ht="12.75" customHeight="1" hidden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/>
      <c r="L66" s="179"/>
      <c r="M66" s="453"/>
      <c r="N66" s="454"/>
      <c r="O66" s="180"/>
      <c r="P66" s="175"/>
      <c r="Q66" s="221"/>
      <c r="R66" s="188"/>
      <c r="S66" s="42"/>
    </row>
    <row r="67" spans="1:19" ht="14.25" customHeight="1" hidden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/>
      <c r="L67" s="179"/>
      <c r="M67" s="453"/>
      <c r="N67" s="454"/>
      <c r="O67" s="180"/>
      <c r="P67" s="175"/>
      <c r="Q67" s="221"/>
      <c r="R67" s="188"/>
      <c r="S67" s="42"/>
    </row>
    <row r="68" spans="1:19" ht="15" customHeight="1" hidden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/>
      <c r="L68" s="179"/>
      <c r="M68" s="453"/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278195.11</v>
      </c>
      <c r="L70" s="179"/>
      <c r="M70" s="453">
        <f>SUM(M58:M69)</f>
        <v>278195.11</v>
      </c>
      <c r="N70" s="454"/>
      <c r="O70" s="180"/>
      <c r="P70" s="175"/>
      <c r="Q70" s="221">
        <f>SUM(Q58:Q69)</f>
        <v>800000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926573.19</v>
      </c>
      <c r="L71" s="216"/>
      <c r="M71" s="466">
        <f>M57+M70</f>
        <v>926573.19</v>
      </c>
      <c r="N71" s="467"/>
      <c r="O71" s="217"/>
      <c r="P71" s="218"/>
      <c r="Q71" s="225">
        <f>Q57+Q70</f>
        <v>10708490</v>
      </c>
      <c r="R71" s="219">
        <f>F71-Q71</f>
        <v>9108490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32125470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926573.19</v>
      </c>
      <c r="L81" s="33"/>
      <c r="M81" s="234">
        <f>M71+M80</f>
        <v>926573.19</v>
      </c>
      <c r="N81" s="234"/>
      <c r="O81" s="33"/>
      <c r="P81" s="33"/>
      <c r="Q81" s="51">
        <f>Q71+Q80</f>
        <v>10708490</v>
      </c>
      <c r="R81" s="51">
        <f>R80+R71</f>
        <v>9108490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9448490</v>
      </c>
      <c r="P110" s="259"/>
    </row>
    <row r="111" spans="1:16" ht="15.75">
      <c r="A111" s="8" t="s">
        <v>48</v>
      </c>
      <c r="O111" s="260">
        <f>O110</f>
        <v>9448490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51" customHeight="1">
      <c r="A114" s="469" t="s">
        <v>79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</row>
    <row r="115" ht="15.75">
      <c r="A115" s="9"/>
    </row>
    <row r="116" spans="1:16" ht="15.75">
      <c r="A116" s="258" t="s">
        <v>70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4:N84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O110:P110"/>
    <mergeCell ref="O111:P111"/>
    <mergeCell ref="A113:F113"/>
    <mergeCell ref="A114:Q11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>
        <v>27.95</v>
      </c>
      <c r="L12" s="143">
        <v>43215</v>
      </c>
      <c r="M12" s="415">
        <v>27.95</v>
      </c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>
        <v>28.88</v>
      </c>
      <c r="L13" s="144">
        <v>43245</v>
      </c>
      <c r="M13" s="414">
        <v>28.88</v>
      </c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>
        <v>27.95</v>
      </c>
      <c r="L14" s="144">
        <v>43277</v>
      </c>
      <c r="M14" s="412">
        <v>27.95</v>
      </c>
      <c r="N14" s="413"/>
      <c r="O14" s="116"/>
      <c r="P14" s="116"/>
      <c r="Q14" s="98"/>
      <c r="R14" s="128"/>
    </row>
    <row r="15" spans="1:18" ht="12" customHeight="1" thickBo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>
        <v>28.88</v>
      </c>
      <c r="L15" s="144">
        <v>43305</v>
      </c>
      <c r="M15" s="414">
        <v>28.88</v>
      </c>
      <c r="N15" s="414"/>
      <c r="O15" s="116"/>
      <c r="P15" s="129"/>
      <c r="Q15" s="98"/>
      <c r="R15" s="128"/>
    </row>
    <row r="16" spans="1:18" ht="12" customHeight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>
        <v>28.88</v>
      </c>
      <c r="L16" s="145">
        <v>43339</v>
      </c>
      <c r="M16" s="412">
        <v>28.88</v>
      </c>
      <c r="N16" s="413"/>
      <c r="O16" s="113"/>
      <c r="P16" s="130"/>
      <c r="Q16" s="98"/>
      <c r="R16" s="131"/>
    </row>
    <row r="17" spans="1:18" ht="11.25" customHeight="1" hidden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404"/>
      <c r="N17" s="405"/>
      <c r="O17" s="113"/>
      <c r="P17" s="130"/>
      <c r="Q17" s="98"/>
      <c r="R17" s="131"/>
    </row>
    <row r="18" spans="1:18" ht="9.75" customHeight="1" hidden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401"/>
      <c r="N18" s="402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1865.0700000000006</v>
      </c>
      <c r="L22" s="135"/>
      <c r="M22" s="403">
        <f>SUM(M8:N21)</f>
        <v>1865.0700000000006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>
        <v>71069.57</v>
      </c>
      <c r="L59" s="179">
        <v>43206</v>
      </c>
      <c r="M59" s="453">
        <v>71069.57</v>
      </c>
      <c r="N59" s="454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>
        <v>67435.04</v>
      </c>
      <c r="L60" s="179">
        <v>43235</v>
      </c>
      <c r="M60" s="453">
        <v>67435.04</v>
      </c>
      <c r="N60" s="454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>
        <v>68200.53</v>
      </c>
      <c r="L61" s="179">
        <v>43266</v>
      </c>
      <c r="M61" s="453">
        <v>68200.53</v>
      </c>
      <c r="N61" s="454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>
        <v>64612.27</v>
      </c>
      <c r="L62" s="179">
        <v>43297</v>
      </c>
      <c r="M62" s="453">
        <v>64612.27</v>
      </c>
      <c r="N62" s="454"/>
      <c r="O62" s="180"/>
      <c r="P62" s="175">
        <v>43297</v>
      </c>
      <c r="Q62" s="221">
        <v>200000</v>
      </c>
      <c r="R62" s="188"/>
      <c r="S62" s="42"/>
    </row>
    <row r="63" spans="1:19" ht="15.75" customHeight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>
        <v>65377.77</v>
      </c>
      <c r="L63" s="179">
        <v>43327</v>
      </c>
      <c r="M63" s="453">
        <v>65377.77</v>
      </c>
      <c r="N63" s="454"/>
      <c r="O63" s="180"/>
      <c r="P63" s="175">
        <v>43327</v>
      </c>
      <c r="Q63" s="221">
        <v>200000</v>
      </c>
      <c r="R63" s="188"/>
      <c r="S63" s="42"/>
    </row>
    <row r="64" spans="1:19" ht="15.75" customHeight="1" hidden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/>
      <c r="L64" s="179"/>
      <c r="M64" s="453"/>
      <c r="N64" s="454"/>
      <c r="O64" s="180"/>
      <c r="P64" s="175"/>
      <c r="Q64" s="221"/>
      <c r="R64" s="188"/>
      <c r="S64" s="42"/>
    </row>
    <row r="65" spans="1:19" ht="13.5" customHeight="1" hidden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/>
      <c r="L65" s="179"/>
      <c r="M65" s="453"/>
      <c r="N65" s="454"/>
      <c r="O65" s="180"/>
      <c r="P65" s="175"/>
      <c r="Q65" s="221"/>
      <c r="R65" s="188"/>
      <c r="S65" s="42"/>
    </row>
    <row r="66" spans="1:19" ht="12.75" customHeight="1" hidden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/>
      <c r="L66" s="179"/>
      <c r="M66" s="453"/>
      <c r="N66" s="454"/>
      <c r="O66" s="180"/>
      <c r="P66" s="175"/>
      <c r="Q66" s="221"/>
      <c r="R66" s="188"/>
      <c r="S66" s="42"/>
    </row>
    <row r="67" spans="1:19" ht="14.25" customHeight="1" hidden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/>
      <c r="L67" s="179"/>
      <c r="M67" s="453"/>
      <c r="N67" s="454"/>
      <c r="O67" s="180"/>
      <c r="P67" s="175"/>
      <c r="Q67" s="221"/>
      <c r="R67" s="188"/>
      <c r="S67" s="42"/>
    </row>
    <row r="68" spans="1:19" ht="15" customHeight="1" hidden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/>
      <c r="L68" s="179"/>
      <c r="M68" s="453"/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343572.88</v>
      </c>
      <c r="L70" s="179"/>
      <c r="M70" s="453">
        <f>SUM(M58:M69)</f>
        <v>343572.88</v>
      </c>
      <c r="N70" s="454"/>
      <c r="O70" s="180"/>
      <c r="P70" s="175"/>
      <c r="Q70" s="221">
        <f>SUM(Q58:Q69)</f>
        <v>1000000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991950.96</v>
      </c>
      <c r="L71" s="216"/>
      <c r="M71" s="466">
        <f>M57+M70</f>
        <v>991950.96</v>
      </c>
      <c r="N71" s="467"/>
      <c r="O71" s="217"/>
      <c r="P71" s="218"/>
      <c r="Q71" s="225">
        <f>Q57+Q70</f>
        <v>10908490</v>
      </c>
      <c r="R71" s="219">
        <f>F71-Q71</f>
        <v>8908490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32725470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991950.96</v>
      </c>
      <c r="L81" s="33"/>
      <c r="M81" s="234">
        <f>M71+M80</f>
        <v>991950.96</v>
      </c>
      <c r="N81" s="234"/>
      <c r="O81" s="33"/>
      <c r="P81" s="33"/>
      <c r="Q81" s="51">
        <f>Q71+Q80</f>
        <v>10908490</v>
      </c>
      <c r="R81" s="51">
        <f>R80+R71</f>
        <v>8908490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9248490</v>
      </c>
      <c r="P110" s="259"/>
    </row>
    <row r="111" spans="1:16" ht="15.75">
      <c r="A111" s="8" t="s">
        <v>48</v>
      </c>
      <c r="O111" s="260">
        <f>O110</f>
        <v>9248490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51" customHeight="1">
      <c r="A114" s="469" t="s">
        <v>81</v>
      </c>
      <c r="B114" s="469"/>
      <c r="C114" s="469"/>
      <c r="D114" s="469"/>
      <c r="E114" s="226"/>
      <c r="F114" s="226"/>
      <c r="G114" s="226"/>
      <c r="H114" s="226"/>
      <c r="I114" s="226"/>
      <c r="J114" s="226"/>
      <c r="K114" s="226"/>
      <c r="L114" s="226"/>
      <c r="M114" s="470" t="s">
        <v>82</v>
      </c>
      <c r="N114" s="470"/>
      <c r="O114" s="470"/>
      <c r="P114" s="226"/>
      <c r="Q114" s="226"/>
    </row>
    <row r="115" ht="15.75">
      <c r="A115" s="9"/>
    </row>
    <row r="116" spans="1:16" ht="15.75">
      <c r="A116" s="258" t="s">
        <v>83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16:P116"/>
    <mergeCell ref="A114:D114"/>
    <mergeCell ref="M114:O114"/>
    <mergeCell ref="O110:P110"/>
    <mergeCell ref="O111:P111"/>
    <mergeCell ref="A113:F113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7">
      <selection activeCell="P64" sqref="P6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5" t="s">
        <v>84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3.5" customHeight="1">
      <c r="A2" s="265" t="s">
        <v>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33.75" customHeight="1" thickBot="1">
      <c r="A3" s="438" t="s">
        <v>19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ht="16.5" customHeight="1" hidden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149" t="s">
        <v>0</v>
      </c>
      <c r="B5" s="237" t="s">
        <v>2</v>
      </c>
      <c r="C5" s="237" t="s">
        <v>3</v>
      </c>
      <c r="D5" s="237" t="s">
        <v>4</v>
      </c>
      <c r="E5" s="237" t="s">
        <v>5</v>
      </c>
      <c r="F5" s="237" t="s">
        <v>6</v>
      </c>
      <c r="G5" s="237" t="s">
        <v>7</v>
      </c>
      <c r="H5" s="237" t="s">
        <v>8</v>
      </c>
      <c r="I5" s="237" t="s">
        <v>9</v>
      </c>
      <c r="J5" s="237" t="s">
        <v>10</v>
      </c>
      <c r="K5" s="433" t="s">
        <v>11</v>
      </c>
      <c r="L5" s="434"/>
      <c r="M5" s="434"/>
      <c r="N5" s="434"/>
      <c r="O5" s="435"/>
      <c r="P5" s="433" t="s">
        <v>12</v>
      </c>
      <c r="Q5" s="434"/>
      <c r="R5" s="435"/>
    </row>
    <row r="6" spans="1:18" ht="54.75" customHeight="1" thickBot="1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37" t="s">
        <v>13</v>
      </c>
      <c r="L6" s="237" t="s">
        <v>14</v>
      </c>
      <c r="M6" s="397" t="s">
        <v>16</v>
      </c>
      <c r="N6" s="399"/>
      <c r="O6" s="237" t="s">
        <v>15</v>
      </c>
      <c r="P6" s="237" t="s">
        <v>14</v>
      </c>
      <c r="Q6" s="237" t="s">
        <v>16</v>
      </c>
      <c r="R6" s="237" t="s">
        <v>15</v>
      </c>
    </row>
    <row r="7" spans="1:18" ht="3.75" customHeight="1" hidden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436"/>
      <c r="N7" s="437"/>
      <c r="O7" s="228"/>
      <c r="P7" s="228"/>
      <c r="Q7" s="228"/>
      <c r="R7" s="228"/>
    </row>
    <row r="8" spans="1:18" ht="13.5" customHeight="1" thickBot="1">
      <c r="A8" s="416">
        <v>1</v>
      </c>
      <c r="B8" s="419" t="s">
        <v>55</v>
      </c>
      <c r="C8" s="421" t="s">
        <v>58</v>
      </c>
      <c r="D8" s="424" t="s">
        <v>59</v>
      </c>
      <c r="E8" s="426">
        <v>42360</v>
      </c>
      <c r="F8" s="428">
        <v>1000000</v>
      </c>
      <c r="G8" s="428">
        <v>0.1</v>
      </c>
      <c r="H8" s="429" t="s">
        <v>57</v>
      </c>
      <c r="I8" s="431"/>
      <c r="J8" s="407" t="s">
        <v>56</v>
      </c>
      <c r="K8" s="139">
        <v>1638.69</v>
      </c>
      <c r="L8" s="140" t="s">
        <v>65</v>
      </c>
      <c r="M8" s="410">
        <v>1638.69</v>
      </c>
      <c r="N8" s="41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416"/>
      <c r="B9" s="419"/>
      <c r="C9" s="422"/>
      <c r="D9" s="425"/>
      <c r="E9" s="427"/>
      <c r="F9" s="428"/>
      <c r="G9" s="428"/>
      <c r="H9" s="430"/>
      <c r="I9" s="432"/>
      <c r="J9" s="408"/>
      <c r="K9" s="139">
        <v>28.88</v>
      </c>
      <c r="L9" s="141">
        <v>43126</v>
      </c>
      <c r="M9" s="412">
        <v>28.88</v>
      </c>
      <c r="N9" s="413"/>
      <c r="O9" s="96"/>
      <c r="P9" s="97"/>
      <c r="Q9" s="98"/>
      <c r="R9" s="163"/>
    </row>
    <row r="10" spans="1:18" ht="12.75" customHeight="1" thickBot="1">
      <c r="A10" s="416"/>
      <c r="B10" s="420"/>
      <c r="C10" s="422"/>
      <c r="D10" s="425"/>
      <c r="E10" s="427"/>
      <c r="F10" s="428"/>
      <c r="G10" s="428"/>
      <c r="H10" s="430"/>
      <c r="I10" s="432"/>
      <c r="J10" s="408"/>
      <c r="K10" s="139">
        <v>26.08</v>
      </c>
      <c r="L10" s="142">
        <v>43157</v>
      </c>
      <c r="M10" s="412">
        <v>26.08</v>
      </c>
      <c r="N10" s="413"/>
      <c r="O10" s="113"/>
      <c r="P10" s="114"/>
      <c r="Q10" s="98"/>
      <c r="R10" s="115"/>
    </row>
    <row r="11" spans="1:18" ht="12" customHeight="1" thickBot="1">
      <c r="A11" s="417"/>
      <c r="B11" s="417"/>
      <c r="C11" s="423"/>
      <c r="D11" s="423"/>
      <c r="E11" s="423"/>
      <c r="F11" s="417"/>
      <c r="G11" s="417"/>
      <c r="H11" s="423"/>
      <c r="I11" s="423"/>
      <c r="J11" s="409"/>
      <c r="K11" s="139">
        <v>28.88</v>
      </c>
      <c r="L11" s="141">
        <v>43185</v>
      </c>
      <c r="M11" s="414">
        <v>28.88</v>
      </c>
      <c r="N11" s="414"/>
      <c r="O11" s="116"/>
      <c r="P11" s="117"/>
      <c r="Q11" s="98"/>
      <c r="R11" s="118"/>
    </row>
    <row r="12" spans="1:18" ht="12.75" customHeight="1" thickBot="1">
      <c r="A12" s="417"/>
      <c r="B12" s="417"/>
      <c r="C12" s="423"/>
      <c r="D12" s="423"/>
      <c r="E12" s="423"/>
      <c r="F12" s="417"/>
      <c r="G12" s="417"/>
      <c r="H12" s="423"/>
      <c r="I12" s="423"/>
      <c r="J12" s="409"/>
      <c r="K12" s="139">
        <v>27.95</v>
      </c>
      <c r="L12" s="143">
        <v>43215</v>
      </c>
      <c r="M12" s="415">
        <v>27.95</v>
      </c>
      <c r="N12" s="415"/>
      <c r="O12" s="119"/>
      <c r="P12" s="112"/>
      <c r="Q12" s="98"/>
      <c r="R12" s="120"/>
    </row>
    <row r="13" spans="1:18" ht="10.5" customHeight="1" thickBot="1">
      <c r="A13" s="417"/>
      <c r="B13" s="417"/>
      <c r="C13" s="423"/>
      <c r="D13" s="423"/>
      <c r="E13" s="423"/>
      <c r="F13" s="417"/>
      <c r="G13" s="417"/>
      <c r="H13" s="423"/>
      <c r="I13" s="423"/>
      <c r="J13" s="409"/>
      <c r="K13" s="139">
        <v>28.88</v>
      </c>
      <c r="L13" s="144">
        <v>43245</v>
      </c>
      <c r="M13" s="414">
        <v>28.88</v>
      </c>
      <c r="N13" s="414"/>
      <c r="O13" s="116"/>
      <c r="P13" s="116"/>
      <c r="Q13" s="98"/>
      <c r="R13" s="128"/>
    </row>
    <row r="14" spans="1:18" ht="10.5" customHeight="1" thickBot="1">
      <c r="A14" s="417"/>
      <c r="B14" s="417"/>
      <c r="C14" s="423"/>
      <c r="D14" s="423"/>
      <c r="E14" s="423"/>
      <c r="F14" s="417"/>
      <c r="G14" s="417"/>
      <c r="H14" s="423"/>
      <c r="I14" s="423"/>
      <c r="J14" s="409"/>
      <c r="K14" s="139">
        <v>27.95</v>
      </c>
      <c r="L14" s="144">
        <v>43277</v>
      </c>
      <c r="M14" s="412">
        <v>27.95</v>
      </c>
      <c r="N14" s="413"/>
      <c r="O14" s="116"/>
      <c r="P14" s="116"/>
      <c r="Q14" s="98"/>
      <c r="R14" s="128"/>
    </row>
    <row r="15" spans="1:18" ht="12" customHeight="1" thickBot="1">
      <c r="A15" s="417"/>
      <c r="B15" s="417"/>
      <c r="C15" s="423"/>
      <c r="D15" s="423"/>
      <c r="E15" s="423"/>
      <c r="F15" s="417"/>
      <c r="G15" s="417"/>
      <c r="H15" s="423"/>
      <c r="I15" s="423"/>
      <c r="J15" s="409"/>
      <c r="K15" s="139">
        <v>28.88</v>
      </c>
      <c r="L15" s="144">
        <v>43305</v>
      </c>
      <c r="M15" s="414">
        <v>28.88</v>
      </c>
      <c r="N15" s="414"/>
      <c r="O15" s="116"/>
      <c r="P15" s="129"/>
      <c r="Q15" s="98"/>
      <c r="R15" s="128"/>
    </row>
    <row r="16" spans="1:18" ht="12" customHeight="1" thickBot="1">
      <c r="A16" s="418"/>
      <c r="B16" s="418"/>
      <c r="C16" s="423"/>
      <c r="D16" s="423"/>
      <c r="E16" s="423"/>
      <c r="F16" s="417"/>
      <c r="G16" s="417"/>
      <c r="H16" s="423"/>
      <c r="I16" s="423"/>
      <c r="J16" s="409"/>
      <c r="K16" s="139">
        <v>28.88</v>
      </c>
      <c r="L16" s="145">
        <v>43339</v>
      </c>
      <c r="M16" s="412">
        <v>28.88</v>
      </c>
      <c r="N16" s="413"/>
      <c r="O16" s="113"/>
      <c r="P16" s="130"/>
      <c r="Q16" s="98"/>
      <c r="R16" s="131"/>
    </row>
    <row r="17" spans="1:18" ht="11.25" customHeigh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>
        <v>27.95</v>
      </c>
      <c r="L17" s="145">
        <v>43368</v>
      </c>
      <c r="M17" s="404">
        <v>27.95</v>
      </c>
      <c r="N17" s="405"/>
      <c r="O17" s="113"/>
      <c r="P17" s="130"/>
      <c r="Q17" s="98"/>
      <c r="R17" s="131"/>
    </row>
    <row r="18" spans="1:18" ht="9.75" customHeight="1" hidden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401"/>
      <c r="N18" s="402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401"/>
      <c r="N19" s="402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401"/>
      <c r="N20" s="40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401"/>
      <c r="N21" s="402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1893.0200000000007</v>
      </c>
      <c r="L22" s="135"/>
      <c r="M22" s="403">
        <f>SUM(M8:N21)</f>
        <v>1893.0200000000007</v>
      </c>
      <c r="N22" s="403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5" t="s">
        <v>20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  <row r="26" spans="1:18" ht="16.5" thickBot="1">
      <c r="A26" s="266" t="s">
        <v>21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ht="15.75" customHeight="1">
      <c r="A27" s="149" t="s">
        <v>0</v>
      </c>
      <c r="B27" s="237" t="s">
        <v>22</v>
      </c>
      <c r="C27" s="237" t="s">
        <v>23</v>
      </c>
      <c r="D27" s="237" t="s">
        <v>4</v>
      </c>
      <c r="E27" s="237" t="s">
        <v>5</v>
      </c>
      <c r="F27" s="237" t="s">
        <v>24</v>
      </c>
      <c r="G27" s="237" t="s">
        <v>25</v>
      </c>
      <c r="H27" s="237" t="s">
        <v>8</v>
      </c>
      <c r="I27" s="237" t="s">
        <v>9</v>
      </c>
      <c r="J27" s="237" t="s">
        <v>10</v>
      </c>
      <c r="K27" s="397" t="s">
        <v>11</v>
      </c>
      <c r="L27" s="398"/>
      <c r="M27" s="398"/>
      <c r="N27" s="398"/>
      <c r="O27" s="399"/>
      <c r="P27" s="397" t="s">
        <v>12</v>
      </c>
      <c r="Q27" s="398"/>
      <c r="R27" s="399"/>
    </row>
    <row r="28" spans="1:18" ht="53.25" thickBot="1">
      <c r="A28" s="150" t="s">
        <v>1</v>
      </c>
      <c r="B28" s="228"/>
      <c r="C28" s="228"/>
      <c r="D28" s="228"/>
      <c r="E28" s="228"/>
      <c r="F28" s="228"/>
      <c r="G28" s="228"/>
      <c r="H28" s="228"/>
      <c r="I28" s="238"/>
      <c r="J28" s="396"/>
      <c r="K28" s="81" t="s">
        <v>13</v>
      </c>
      <c r="L28" s="81" t="s">
        <v>14</v>
      </c>
      <c r="M28" s="400" t="s">
        <v>16</v>
      </c>
      <c r="N28" s="40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5"/>
      <c r="B29" s="388"/>
      <c r="C29" s="389"/>
      <c r="D29" s="392"/>
      <c r="E29" s="373"/>
      <c r="F29" s="377"/>
      <c r="G29" s="377"/>
      <c r="H29" s="382"/>
      <c r="I29" s="353"/>
      <c r="J29" s="357"/>
      <c r="K29" s="153"/>
      <c r="L29" s="154"/>
      <c r="M29" s="361"/>
      <c r="N29" s="362"/>
      <c r="O29" s="155"/>
      <c r="P29" s="156"/>
      <c r="Q29" s="157"/>
      <c r="R29" s="158"/>
      <c r="S29" s="43"/>
    </row>
    <row r="30" spans="1:19" ht="12" customHeight="1" hidden="1">
      <c r="A30" s="385"/>
      <c r="B30" s="388"/>
      <c r="C30" s="390"/>
      <c r="D30" s="393"/>
      <c r="E30" s="374"/>
      <c r="F30" s="378"/>
      <c r="G30" s="378"/>
      <c r="H30" s="383"/>
      <c r="I30" s="354"/>
      <c r="J30" s="358"/>
      <c r="K30" s="99"/>
      <c r="L30" s="47"/>
      <c r="M30" s="363"/>
      <c r="N30" s="364"/>
      <c r="O30" s="46"/>
      <c r="P30" s="46"/>
      <c r="Q30" s="73"/>
      <c r="R30" s="74"/>
      <c r="S30" s="43"/>
    </row>
    <row r="31" spans="1:19" ht="11.25" customHeight="1" hidden="1">
      <c r="A31" s="386"/>
      <c r="B31" s="388"/>
      <c r="C31" s="391"/>
      <c r="D31" s="394"/>
      <c r="E31" s="375"/>
      <c r="F31" s="379"/>
      <c r="G31" s="379"/>
      <c r="H31" s="384"/>
      <c r="I31" s="355"/>
      <c r="J31" s="359"/>
      <c r="K31" s="66"/>
      <c r="L31" s="67"/>
      <c r="M31" s="365"/>
      <c r="N31" s="366"/>
      <c r="O31" s="36"/>
      <c r="P31" s="35"/>
      <c r="Q31" s="37"/>
      <c r="R31" s="38"/>
      <c r="S31" s="42"/>
    </row>
    <row r="32" spans="1:26" ht="11.25" customHeight="1" hidden="1">
      <c r="A32" s="386"/>
      <c r="B32" s="388"/>
      <c r="C32" s="391"/>
      <c r="D32" s="394"/>
      <c r="E32" s="375"/>
      <c r="F32" s="379"/>
      <c r="G32" s="379"/>
      <c r="H32" s="384"/>
      <c r="I32" s="355"/>
      <c r="J32" s="359"/>
      <c r="K32" s="39"/>
      <c r="L32" s="35"/>
      <c r="M32" s="367"/>
      <c r="N32" s="368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6"/>
      <c r="B33" s="388"/>
      <c r="C33" s="391"/>
      <c r="D33" s="394"/>
      <c r="E33" s="375"/>
      <c r="F33" s="379"/>
      <c r="G33" s="379"/>
      <c r="H33" s="384"/>
      <c r="I33" s="355"/>
      <c r="J33" s="359"/>
      <c r="K33" s="70"/>
      <c r="L33" s="71"/>
      <c r="M33" s="369"/>
      <c r="N33" s="370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6"/>
      <c r="B34" s="388"/>
      <c r="C34" s="391"/>
      <c r="D34" s="394"/>
      <c r="E34" s="375"/>
      <c r="F34" s="379"/>
      <c r="G34" s="379"/>
      <c r="H34" s="384"/>
      <c r="I34" s="355"/>
      <c r="J34" s="359"/>
      <c r="K34" s="39"/>
      <c r="L34" s="35"/>
      <c r="M34" s="371"/>
      <c r="N34" s="3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6"/>
      <c r="B35" s="388"/>
      <c r="C35" s="391"/>
      <c r="D35" s="394"/>
      <c r="E35" s="375"/>
      <c r="F35" s="379"/>
      <c r="G35" s="379"/>
      <c r="H35" s="384"/>
      <c r="I35" s="355"/>
      <c r="J35" s="359"/>
      <c r="K35" s="77"/>
      <c r="L35" s="78"/>
      <c r="M35" s="367"/>
      <c r="N35" s="37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7"/>
      <c r="B36" s="388"/>
      <c r="C36" s="391"/>
      <c r="D36" s="395"/>
      <c r="E36" s="376"/>
      <c r="F36" s="380"/>
      <c r="G36" s="381"/>
      <c r="H36" s="376"/>
      <c r="I36" s="356"/>
      <c r="J36" s="360"/>
      <c r="K36" s="105"/>
      <c r="L36" s="106"/>
      <c r="M36" s="294"/>
      <c r="N36" s="29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42"/>
      <c r="N37" s="34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3"/>
      <c r="B38" s="345"/>
      <c r="C38" s="345"/>
      <c r="D38" s="347"/>
      <c r="E38" s="306"/>
      <c r="F38" s="299"/>
      <c r="G38" s="299"/>
      <c r="H38" s="350"/>
      <c r="I38" s="351"/>
      <c r="J38" s="287"/>
      <c r="K38" s="101"/>
      <c r="L38" s="100"/>
      <c r="M38" s="234"/>
      <c r="N38" s="29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4"/>
      <c r="B39" s="346"/>
      <c r="C39" s="346"/>
      <c r="D39" s="348"/>
      <c r="E39" s="349"/>
      <c r="F39" s="349"/>
      <c r="G39" s="349"/>
      <c r="H39" s="349"/>
      <c r="I39" s="352"/>
      <c r="J39" s="339"/>
      <c r="K39" s="58"/>
      <c r="L39" s="86"/>
      <c r="M39" s="294"/>
      <c r="N39" s="294"/>
      <c r="O39" s="40"/>
      <c r="P39" s="40"/>
      <c r="Q39" s="89"/>
      <c r="R39" s="51"/>
    </row>
    <row r="40" spans="1:18" ht="9.75" customHeight="1" hidden="1">
      <c r="A40" s="344"/>
      <c r="B40" s="346"/>
      <c r="C40" s="346"/>
      <c r="D40" s="348"/>
      <c r="E40" s="349"/>
      <c r="F40" s="349"/>
      <c r="G40" s="349"/>
      <c r="H40" s="349"/>
      <c r="I40" s="352"/>
      <c r="J40" s="339"/>
      <c r="K40" s="58"/>
      <c r="L40" s="86"/>
      <c r="M40" s="294"/>
      <c r="N40" s="294"/>
      <c r="O40" s="40"/>
      <c r="P40" s="40"/>
      <c r="Q40" s="89"/>
      <c r="R40" s="51"/>
    </row>
    <row r="41" spans="1:18" ht="11.25" customHeight="1" hidden="1">
      <c r="A41" s="344"/>
      <c r="B41" s="346"/>
      <c r="C41" s="346"/>
      <c r="D41" s="348"/>
      <c r="E41" s="349"/>
      <c r="F41" s="349"/>
      <c r="G41" s="349"/>
      <c r="H41" s="349"/>
      <c r="I41" s="352"/>
      <c r="J41" s="339"/>
      <c r="K41" s="58"/>
      <c r="L41" s="86"/>
      <c r="M41" s="291"/>
      <c r="N41" s="292"/>
      <c r="O41" s="40"/>
      <c r="P41" s="107"/>
      <c r="Q41" s="89"/>
      <c r="R41" s="51"/>
    </row>
    <row r="42" spans="1:18" ht="11.25" customHeight="1" hidden="1">
      <c r="A42" s="344"/>
      <c r="B42" s="346"/>
      <c r="C42" s="346"/>
      <c r="D42" s="348"/>
      <c r="E42" s="349"/>
      <c r="F42" s="349"/>
      <c r="G42" s="349"/>
      <c r="H42" s="349"/>
      <c r="I42" s="352"/>
      <c r="J42" s="339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44"/>
      <c r="B43" s="346"/>
      <c r="C43" s="346"/>
      <c r="D43" s="348"/>
      <c r="E43" s="349"/>
      <c r="F43" s="349"/>
      <c r="G43" s="349"/>
      <c r="H43" s="349"/>
      <c r="I43" s="352"/>
      <c r="J43" s="339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44"/>
      <c r="B44" s="346"/>
      <c r="C44" s="346"/>
      <c r="D44" s="348"/>
      <c r="E44" s="349"/>
      <c r="F44" s="349"/>
      <c r="G44" s="349"/>
      <c r="H44" s="349"/>
      <c r="I44" s="352"/>
      <c r="J44" s="339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44"/>
      <c r="B45" s="346"/>
      <c r="C45" s="346"/>
      <c r="D45" s="346"/>
      <c r="E45" s="349"/>
      <c r="F45" s="349"/>
      <c r="G45" s="349"/>
      <c r="H45" s="349"/>
      <c r="I45" s="352"/>
      <c r="J45" s="339"/>
      <c r="K45" s="87"/>
      <c r="L45" s="88"/>
      <c r="M45" s="294"/>
      <c r="N45" s="294"/>
      <c r="O45" s="34"/>
      <c r="P45" s="88"/>
      <c r="Q45" s="90"/>
      <c r="R45" s="75"/>
      <c r="S45" s="42"/>
    </row>
    <row r="46" spans="1:19" ht="13.5" customHeight="1" hidden="1">
      <c r="A46" s="344"/>
      <c r="B46" s="346"/>
      <c r="C46" s="346"/>
      <c r="D46" s="346"/>
      <c r="E46" s="349"/>
      <c r="F46" s="349"/>
      <c r="G46" s="349"/>
      <c r="H46" s="349"/>
      <c r="I46" s="352"/>
      <c r="J46" s="339"/>
      <c r="K46" s="87"/>
      <c r="L46" s="88"/>
      <c r="M46" s="294"/>
      <c r="N46" s="29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4"/>
      <c r="N47" s="324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5">
        <v>1</v>
      </c>
      <c r="B49" s="445" t="s">
        <v>61</v>
      </c>
      <c r="C49" s="446" t="s">
        <v>62</v>
      </c>
      <c r="D49" s="447" t="s">
        <v>52</v>
      </c>
      <c r="E49" s="448" t="s">
        <v>66</v>
      </c>
      <c r="F49" s="450">
        <v>9908490</v>
      </c>
      <c r="G49" s="446">
        <v>9.677614</v>
      </c>
      <c r="H49" s="451">
        <v>43235</v>
      </c>
      <c r="I49" s="452"/>
      <c r="J49" s="451">
        <v>43235</v>
      </c>
      <c r="K49" s="166">
        <v>420340.59</v>
      </c>
      <c r="L49" s="167" t="s">
        <v>65</v>
      </c>
      <c r="M49" s="315">
        <v>420340.59</v>
      </c>
      <c r="N49" s="316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5"/>
      <c r="B50" s="445"/>
      <c r="C50" s="446"/>
      <c r="D50" s="447"/>
      <c r="E50" s="448"/>
      <c r="F50" s="450"/>
      <c r="G50" s="446"/>
      <c r="H50" s="451"/>
      <c r="I50" s="452"/>
      <c r="J50" s="451"/>
      <c r="K50" s="172">
        <v>81441.28</v>
      </c>
      <c r="L50" s="173">
        <v>43115</v>
      </c>
      <c r="M50" s="317">
        <v>81441.28</v>
      </c>
      <c r="N50" s="318"/>
      <c r="O50" s="168"/>
      <c r="P50" s="169">
        <v>43146</v>
      </c>
      <c r="Q50" s="170">
        <v>500000</v>
      </c>
      <c r="R50" s="171"/>
    </row>
    <row r="51" spans="1:18" ht="12" customHeight="1">
      <c r="A51" s="325"/>
      <c r="B51" s="445"/>
      <c r="C51" s="446"/>
      <c r="D51" s="447"/>
      <c r="E51" s="448"/>
      <c r="F51" s="450"/>
      <c r="G51" s="446"/>
      <c r="H51" s="451"/>
      <c r="I51" s="452"/>
      <c r="J51" s="451"/>
      <c r="K51" s="172">
        <v>78975.48</v>
      </c>
      <c r="L51" s="173">
        <v>43146</v>
      </c>
      <c r="M51" s="317">
        <v>78975.48</v>
      </c>
      <c r="N51" s="319"/>
      <c r="O51" s="168"/>
      <c r="P51" s="169">
        <v>43174</v>
      </c>
      <c r="Q51" s="221">
        <v>9108490</v>
      </c>
      <c r="R51" s="171"/>
    </row>
    <row r="52" spans="1:18" ht="11.25" customHeight="1">
      <c r="A52" s="325"/>
      <c r="B52" s="446"/>
      <c r="C52" s="446"/>
      <c r="D52" s="447"/>
      <c r="E52" s="448"/>
      <c r="F52" s="450"/>
      <c r="G52" s="446"/>
      <c r="H52" s="446"/>
      <c r="I52" s="452"/>
      <c r="J52" s="446"/>
      <c r="K52" s="172">
        <v>67620.73</v>
      </c>
      <c r="L52" s="173">
        <v>43174</v>
      </c>
      <c r="M52" s="320">
        <v>67620.73</v>
      </c>
      <c r="N52" s="316"/>
      <c r="O52" s="168"/>
      <c r="P52" s="175"/>
      <c r="Q52" s="221"/>
      <c r="R52" s="171"/>
    </row>
    <row r="53" spans="1:18" ht="11.25" customHeight="1">
      <c r="A53" s="325"/>
      <c r="B53" s="446"/>
      <c r="C53" s="446"/>
      <c r="D53" s="447"/>
      <c r="E53" s="448"/>
      <c r="F53" s="450"/>
      <c r="G53" s="446"/>
      <c r="H53" s="446"/>
      <c r="I53" s="452"/>
      <c r="J53" s="446"/>
      <c r="K53" s="172"/>
      <c r="L53" s="173"/>
      <c r="M53" s="320"/>
      <c r="N53" s="316"/>
      <c r="O53" s="168"/>
      <c r="P53" s="175"/>
      <c r="Q53" s="221"/>
      <c r="R53" s="171"/>
    </row>
    <row r="54" spans="1:18" ht="11.25" customHeight="1">
      <c r="A54" s="325"/>
      <c r="B54" s="446"/>
      <c r="C54" s="446"/>
      <c r="D54" s="447"/>
      <c r="E54" s="449"/>
      <c r="F54" s="450"/>
      <c r="G54" s="446"/>
      <c r="H54" s="446"/>
      <c r="I54" s="452"/>
      <c r="J54" s="446"/>
      <c r="K54" s="166"/>
      <c r="L54" s="177"/>
      <c r="M54" s="321"/>
      <c r="N54" s="322"/>
      <c r="O54" s="168"/>
      <c r="P54" s="175"/>
      <c r="Q54" s="170"/>
      <c r="R54" s="171"/>
    </row>
    <row r="55" spans="1:19" ht="12" customHeight="1">
      <c r="A55" s="325"/>
      <c r="B55" s="446"/>
      <c r="C55" s="446"/>
      <c r="D55" s="447"/>
      <c r="E55" s="449"/>
      <c r="F55" s="450"/>
      <c r="G55" s="446"/>
      <c r="H55" s="446"/>
      <c r="I55" s="452"/>
      <c r="J55" s="446"/>
      <c r="K55" s="178"/>
      <c r="L55" s="179"/>
      <c r="M55" s="320"/>
      <c r="N55" s="320"/>
      <c r="O55" s="180"/>
      <c r="P55" s="175"/>
      <c r="Q55" s="223"/>
      <c r="R55" s="182"/>
      <c r="S55" s="42"/>
    </row>
    <row r="56" spans="1:19" ht="13.5" customHeight="1">
      <c r="A56" s="326"/>
      <c r="B56" s="446"/>
      <c r="C56" s="446"/>
      <c r="D56" s="447"/>
      <c r="E56" s="449"/>
      <c r="F56" s="450"/>
      <c r="G56" s="446"/>
      <c r="H56" s="446"/>
      <c r="I56" s="452"/>
      <c r="J56" s="446"/>
      <c r="K56" s="183"/>
      <c r="L56" s="184"/>
      <c r="M56" s="323"/>
      <c r="N56" s="323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53">
        <f>SUM(M49:M56)</f>
        <v>648378.08</v>
      </c>
      <c r="N57" s="454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5">
        <v>2</v>
      </c>
      <c r="B58" s="455" t="s">
        <v>68</v>
      </c>
      <c r="C58" s="455" t="s">
        <v>62</v>
      </c>
      <c r="D58" s="457" t="s">
        <v>52</v>
      </c>
      <c r="E58" s="459" t="s">
        <v>69</v>
      </c>
      <c r="F58" s="461">
        <v>9908490</v>
      </c>
      <c r="G58" s="455">
        <v>8.44515</v>
      </c>
      <c r="H58" s="463">
        <v>43539</v>
      </c>
      <c r="I58" s="455"/>
      <c r="J58" s="463">
        <v>43539</v>
      </c>
      <c r="K58" s="178">
        <v>6877.7</v>
      </c>
      <c r="L58" s="179">
        <v>43174</v>
      </c>
      <c r="M58" s="465">
        <v>6877.7</v>
      </c>
      <c r="N58" s="465"/>
      <c r="O58" s="180"/>
      <c r="P58" s="175"/>
      <c r="Q58" s="221">
        <v>0</v>
      </c>
      <c r="R58" s="188"/>
      <c r="S58" s="42"/>
    </row>
    <row r="59" spans="1:19" ht="15" customHeight="1">
      <c r="A59" s="314"/>
      <c r="B59" s="314"/>
      <c r="C59" s="314"/>
      <c r="D59" s="331"/>
      <c r="E59" s="334"/>
      <c r="F59" s="336"/>
      <c r="G59" s="314"/>
      <c r="H59" s="313"/>
      <c r="I59" s="314"/>
      <c r="J59" s="313"/>
      <c r="K59" s="178">
        <v>71069.57</v>
      </c>
      <c r="L59" s="179">
        <v>43206</v>
      </c>
      <c r="M59" s="453">
        <v>71069.57</v>
      </c>
      <c r="N59" s="454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14"/>
      <c r="B60" s="314"/>
      <c r="C60" s="314"/>
      <c r="D60" s="331"/>
      <c r="E60" s="334"/>
      <c r="F60" s="336"/>
      <c r="G60" s="314"/>
      <c r="H60" s="313"/>
      <c r="I60" s="314"/>
      <c r="J60" s="313"/>
      <c r="K60" s="178">
        <v>67435.04</v>
      </c>
      <c r="L60" s="179">
        <v>43235</v>
      </c>
      <c r="M60" s="453">
        <v>67435.04</v>
      </c>
      <c r="N60" s="454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14"/>
      <c r="B61" s="314"/>
      <c r="C61" s="314"/>
      <c r="D61" s="331"/>
      <c r="E61" s="334"/>
      <c r="F61" s="336"/>
      <c r="G61" s="314"/>
      <c r="H61" s="313"/>
      <c r="I61" s="314"/>
      <c r="J61" s="313"/>
      <c r="K61" s="178">
        <v>68200.53</v>
      </c>
      <c r="L61" s="179">
        <v>43266</v>
      </c>
      <c r="M61" s="453">
        <v>68200.53</v>
      </c>
      <c r="N61" s="454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14"/>
      <c r="B62" s="314"/>
      <c r="C62" s="314"/>
      <c r="D62" s="331"/>
      <c r="E62" s="334"/>
      <c r="F62" s="336"/>
      <c r="G62" s="314"/>
      <c r="H62" s="313"/>
      <c r="I62" s="314"/>
      <c r="J62" s="313"/>
      <c r="K62" s="178">
        <v>64612.27</v>
      </c>
      <c r="L62" s="179">
        <v>43297</v>
      </c>
      <c r="M62" s="453">
        <v>64612.27</v>
      </c>
      <c r="N62" s="454"/>
      <c r="O62" s="180"/>
      <c r="P62" s="175">
        <v>43297</v>
      </c>
      <c r="Q62" s="221">
        <v>200000</v>
      </c>
      <c r="R62" s="188"/>
      <c r="S62" s="42"/>
    </row>
    <row r="63" spans="1:19" ht="15.75" customHeight="1">
      <c r="A63" s="314"/>
      <c r="B63" s="314"/>
      <c r="C63" s="314"/>
      <c r="D63" s="331"/>
      <c r="E63" s="334"/>
      <c r="F63" s="336"/>
      <c r="G63" s="314"/>
      <c r="H63" s="313"/>
      <c r="I63" s="314"/>
      <c r="J63" s="313"/>
      <c r="K63" s="178">
        <v>65377.77</v>
      </c>
      <c r="L63" s="179">
        <v>43327</v>
      </c>
      <c r="M63" s="453">
        <v>65377.77</v>
      </c>
      <c r="N63" s="454"/>
      <c r="O63" s="180"/>
      <c r="P63" s="175">
        <v>43327</v>
      </c>
      <c r="Q63" s="221">
        <v>200000</v>
      </c>
      <c r="R63" s="188"/>
      <c r="S63" s="42"/>
    </row>
    <row r="64" spans="1:19" ht="15.75" customHeight="1">
      <c r="A64" s="314"/>
      <c r="B64" s="314"/>
      <c r="C64" s="314"/>
      <c r="D64" s="331"/>
      <c r="E64" s="334"/>
      <c r="F64" s="336"/>
      <c r="G64" s="314"/>
      <c r="H64" s="313"/>
      <c r="I64" s="314"/>
      <c r="J64" s="313"/>
      <c r="K64" s="178">
        <v>63896.97</v>
      </c>
      <c r="L64" s="179">
        <v>43360</v>
      </c>
      <c r="M64" s="453">
        <v>63896.97</v>
      </c>
      <c r="N64" s="454"/>
      <c r="O64" s="180"/>
      <c r="P64" s="175">
        <v>43360</v>
      </c>
      <c r="Q64" s="221">
        <v>200000</v>
      </c>
      <c r="R64" s="188"/>
      <c r="S64" s="42"/>
    </row>
    <row r="65" spans="1:19" ht="13.5" customHeight="1" hidden="1">
      <c r="A65" s="314"/>
      <c r="B65" s="314"/>
      <c r="C65" s="314"/>
      <c r="D65" s="331"/>
      <c r="E65" s="334"/>
      <c r="F65" s="336"/>
      <c r="G65" s="314"/>
      <c r="H65" s="313"/>
      <c r="I65" s="314"/>
      <c r="J65" s="313"/>
      <c r="K65" s="178"/>
      <c r="L65" s="179"/>
      <c r="M65" s="453"/>
      <c r="N65" s="454"/>
      <c r="O65" s="180"/>
      <c r="P65" s="175"/>
      <c r="Q65" s="221"/>
      <c r="R65" s="188"/>
      <c r="S65" s="42"/>
    </row>
    <row r="66" spans="1:19" ht="12.75" customHeight="1" hidden="1">
      <c r="A66" s="314"/>
      <c r="B66" s="314"/>
      <c r="C66" s="314"/>
      <c r="D66" s="331"/>
      <c r="E66" s="334"/>
      <c r="F66" s="336"/>
      <c r="G66" s="314"/>
      <c r="H66" s="313"/>
      <c r="I66" s="314"/>
      <c r="J66" s="313"/>
      <c r="K66" s="178"/>
      <c r="L66" s="179"/>
      <c r="M66" s="453"/>
      <c r="N66" s="454"/>
      <c r="O66" s="180"/>
      <c r="P66" s="175"/>
      <c r="Q66" s="221"/>
      <c r="R66" s="188"/>
      <c r="S66" s="42"/>
    </row>
    <row r="67" spans="1:19" ht="14.25" customHeight="1" hidden="1">
      <c r="A67" s="314"/>
      <c r="B67" s="314"/>
      <c r="C67" s="314"/>
      <c r="D67" s="331"/>
      <c r="E67" s="334"/>
      <c r="F67" s="336"/>
      <c r="G67" s="314"/>
      <c r="H67" s="313"/>
      <c r="I67" s="314"/>
      <c r="J67" s="313"/>
      <c r="K67" s="178"/>
      <c r="L67" s="179"/>
      <c r="M67" s="453"/>
      <c r="N67" s="454"/>
      <c r="O67" s="180"/>
      <c r="P67" s="175"/>
      <c r="Q67" s="221"/>
      <c r="R67" s="188"/>
      <c r="S67" s="42"/>
    </row>
    <row r="68" spans="1:19" ht="15" customHeight="1" hidden="1">
      <c r="A68" s="314"/>
      <c r="B68" s="314"/>
      <c r="C68" s="314"/>
      <c r="D68" s="331"/>
      <c r="E68" s="334"/>
      <c r="F68" s="336"/>
      <c r="G68" s="314"/>
      <c r="H68" s="313"/>
      <c r="I68" s="314"/>
      <c r="J68" s="313"/>
      <c r="K68" s="178"/>
      <c r="L68" s="179"/>
      <c r="M68" s="453"/>
      <c r="N68" s="454"/>
      <c r="O68" s="180"/>
      <c r="P68" s="175"/>
      <c r="Q68" s="221"/>
      <c r="R68" s="188"/>
      <c r="S68" s="42"/>
    </row>
    <row r="69" spans="1:19" ht="15.75" customHeight="1" hidden="1">
      <c r="A69" s="456"/>
      <c r="B69" s="456"/>
      <c r="C69" s="456"/>
      <c r="D69" s="458"/>
      <c r="E69" s="460"/>
      <c r="F69" s="462"/>
      <c r="G69" s="456"/>
      <c r="H69" s="464"/>
      <c r="I69" s="456"/>
      <c r="J69" s="464"/>
      <c r="K69" s="178"/>
      <c r="L69" s="179"/>
      <c r="M69" s="453"/>
      <c r="N69" s="454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407469.85</v>
      </c>
      <c r="L70" s="179"/>
      <c r="M70" s="453">
        <f>SUM(M58:M69)</f>
        <v>407469.85</v>
      </c>
      <c r="N70" s="454"/>
      <c r="O70" s="180"/>
      <c r="P70" s="175"/>
      <c r="Q70" s="221">
        <f>SUM(Q58:Q69)</f>
        <v>1200000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1055847.93</v>
      </c>
      <c r="L71" s="216"/>
      <c r="M71" s="466">
        <f>M57+M70</f>
        <v>1055847.93</v>
      </c>
      <c r="N71" s="467"/>
      <c r="O71" s="217"/>
      <c r="P71" s="218"/>
      <c r="Q71" s="225">
        <f>Q57+Q70</f>
        <v>11108490</v>
      </c>
      <c r="R71" s="219">
        <f>F71-Q71</f>
        <v>8708490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298"/>
      <c r="B72" s="299"/>
      <c r="C72" s="302"/>
      <c r="D72" s="305"/>
      <c r="E72" s="306"/>
      <c r="F72" s="309"/>
      <c r="G72" s="298"/>
      <c r="H72" s="287"/>
      <c r="I72" s="298"/>
      <c r="J72" s="287"/>
      <c r="K72" s="121"/>
      <c r="L72" s="122"/>
      <c r="M72" s="290"/>
      <c r="N72" s="290"/>
      <c r="O72" s="123"/>
      <c r="P72" s="124"/>
      <c r="Q72" s="200">
        <f>SUM(Q49:Q71)</f>
        <v>33325470</v>
      </c>
      <c r="R72" s="126"/>
      <c r="S72" s="42"/>
    </row>
    <row r="73" spans="1:19" ht="12.75" customHeight="1" hidden="1">
      <c r="A73" s="288"/>
      <c r="B73" s="300"/>
      <c r="C73" s="303"/>
      <c r="D73" s="305"/>
      <c r="E73" s="307"/>
      <c r="F73" s="310"/>
      <c r="G73" s="288"/>
      <c r="H73" s="288"/>
      <c r="I73" s="288"/>
      <c r="J73" s="288"/>
      <c r="K73" s="109"/>
      <c r="L73" s="110"/>
      <c r="M73" s="291"/>
      <c r="N73" s="292"/>
      <c r="O73" s="34"/>
      <c r="P73" s="85"/>
      <c r="Q73" s="95"/>
      <c r="R73" s="75"/>
      <c r="S73" s="42"/>
    </row>
    <row r="74" spans="1:19" ht="12" customHeight="1" hidden="1">
      <c r="A74" s="288"/>
      <c r="B74" s="300"/>
      <c r="C74" s="303"/>
      <c r="D74" s="305"/>
      <c r="E74" s="307"/>
      <c r="F74" s="310"/>
      <c r="G74" s="288"/>
      <c r="H74" s="288"/>
      <c r="I74" s="288"/>
      <c r="J74" s="288"/>
      <c r="K74" s="109"/>
      <c r="L74" s="110"/>
      <c r="M74" s="291"/>
      <c r="N74" s="293"/>
      <c r="O74" s="34"/>
      <c r="P74" s="85"/>
      <c r="Q74" s="95"/>
      <c r="R74" s="75"/>
      <c r="S74" s="42"/>
    </row>
    <row r="75" spans="1:19" ht="10.5" customHeight="1" hidden="1">
      <c r="A75" s="288"/>
      <c r="B75" s="300"/>
      <c r="C75" s="303"/>
      <c r="D75" s="305"/>
      <c r="E75" s="307"/>
      <c r="F75" s="310"/>
      <c r="G75" s="288"/>
      <c r="H75" s="288"/>
      <c r="I75" s="288"/>
      <c r="J75" s="288"/>
      <c r="K75" s="109"/>
      <c r="L75" s="110"/>
      <c r="M75" s="294"/>
      <c r="N75" s="295"/>
      <c r="O75" s="34"/>
      <c r="P75" s="85"/>
      <c r="Q75" s="95"/>
      <c r="R75" s="75"/>
      <c r="S75" s="42"/>
    </row>
    <row r="76" spans="1:19" ht="10.5" customHeight="1" hidden="1">
      <c r="A76" s="288"/>
      <c r="B76" s="300"/>
      <c r="C76" s="303"/>
      <c r="D76" s="305"/>
      <c r="E76" s="307"/>
      <c r="F76" s="310"/>
      <c r="G76" s="288"/>
      <c r="H76" s="288"/>
      <c r="I76" s="288"/>
      <c r="J76" s="288"/>
      <c r="K76" s="109"/>
      <c r="L76" s="110"/>
      <c r="M76" s="294"/>
      <c r="N76" s="295"/>
      <c r="O76" s="34"/>
      <c r="P76" s="85"/>
      <c r="Q76" s="95"/>
      <c r="R76" s="75"/>
      <c r="S76" s="42"/>
    </row>
    <row r="77" spans="1:19" ht="11.25" customHeight="1" hidden="1">
      <c r="A77" s="288"/>
      <c r="B77" s="300"/>
      <c r="C77" s="303"/>
      <c r="D77" s="305"/>
      <c r="E77" s="307"/>
      <c r="F77" s="310"/>
      <c r="G77" s="288"/>
      <c r="H77" s="288"/>
      <c r="I77" s="288"/>
      <c r="J77" s="288"/>
      <c r="K77" s="109"/>
      <c r="L77" s="110"/>
      <c r="M77" s="294"/>
      <c r="N77" s="295"/>
      <c r="O77" s="34"/>
      <c r="P77" s="85"/>
      <c r="Q77" s="95"/>
      <c r="R77" s="75"/>
      <c r="S77" s="42"/>
    </row>
    <row r="78" spans="1:19" ht="11.25" customHeight="1" hidden="1">
      <c r="A78" s="288"/>
      <c r="B78" s="300"/>
      <c r="C78" s="303"/>
      <c r="D78" s="305"/>
      <c r="E78" s="307"/>
      <c r="F78" s="310"/>
      <c r="G78" s="288"/>
      <c r="H78" s="288"/>
      <c r="I78" s="288"/>
      <c r="J78" s="288"/>
      <c r="K78" s="109"/>
      <c r="L78" s="110"/>
      <c r="M78" s="291"/>
      <c r="N78" s="293"/>
      <c r="O78" s="34"/>
      <c r="P78" s="85"/>
      <c r="Q78" s="95"/>
      <c r="R78" s="75"/>
      <c r="S78" s="42"/>
    </row>
    <row r="79" spans="1:19" ht="11.25" customHeight="1" hidden="1">
      <c r="A79" s="289"/>
      <c r="B79" s="301"/>
      <c r="C79" s="304"/>
      <c r="D79" s="305"/>
      <c r="E79" s="308"/>
      <c r="F79" s="311"/>
      <c r="G79" s="289"/>
      <c r="H79" s="289"/>
      <c r="I79" s="289"/>
      <c r="J79" s="289"/>
      <c r="K79" s="109"/>
      <c r="L79" s="110"/>
      <c r="M79" s="294"/>
      <c r="N79" s="295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33">
        <f>M72+M73+M74+M75+M77+M76+M78+M79</f>
        <v>0</v>
      </c>
      <c r="N80" s="23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1055847.93</v>
      </c>
      <c r="L81" s="33"/>
      <c r="M81" s="234">
        <f>M71+M80</f>
        <v>1055847.93</v>
      </c>
      <c r="N81" s="234"/>
      <c r="O81" s="33"/>
      <c r="P81" s="33"/>
      <c r="Q81" s="51">
        <f>Q71+Q80</f>
        <v>11108490</v>
      </c>
      <c r="R81" s="51">
        <f>R80+R71</f>
        <v>8708490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68"/>
      <c r="N84" s="468"/>
      <c r="P84" s="42"/>
    </row>
    <row r="85" spans="1:17" ht="15" customHeight="1">
      <c r="A85" s="265" t="s">
        <v>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</row>
    <row r="86" spans="1:17" ht="19.5" customHeight="1" thickBot="1">
      <c r="A86" s="286" t="s">
        <v>27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</row>
    <row r="87" spans="1:17" ht="17.25" customHeight="1" thickBot="1">
      <c r="A87" s="1" t="s">
        <v>0</v>
      </c>
      <c r="B87" s="229" t="s">
        <v>29</v>
      </c>
      <c r="C87" s="231" t="s">
        <v>30</v>
      </c>
      <c r="D87" s="235"/>
      <c r="E87" s="231" t="s">
        <v>31</v>
      </c>
      <c r="F87" s="235"/>
      <c r="G87" s="231" t="s">
        <v>32</v>
      </c>
      <c r="H87" s="235"/>
      <c r="I87" s="237" t="s">
        <v>33</v>
      </c>
      <c r="J87" s="239" t="s">
        <v>34</v>
      </c>
      <c r="K87" s="235"/>
      <c r="L87" s="237" t="s">
        <v>35</v>
      </c>
      <c r="M87" s="267" t="s">
        <v>12</v>
      </c>
      <c r="N87" s="269"/>
      <c r="O87" s="269"/>
      <c r="P87" s="268"/>
      <c r="Q87" s="250" t="s">
        <v>36</v>
      </c>
    </row>
    <row r="88" spans="1:17" ht="59.25" customHeight="1" thickBot="1">
      <c r="A88" s="7" t="s">
        <v>28</v>
      </c>
      <c r="B88" s="230"/>
      <c r="C88" s="232"/>
      <c r="D88" s="227"/>
      <c r="E88" s="232"/>
      <c r="F88" s="227"/>
      <c r="G88" s="232"/>
      <c r="H88" s="227"/>
      <c r="I88" s="238"/>
      <c r="J88" s="236"/>
      <c r="K88" s="227"/>
      <c r="L88" s="228"/>
      <c r="M88" s="252" t="s">
        <v>14</v>
      </c>
      <c r="N88" s="253"/>
      <c r="O88" s="2" t="s">
        <v>16</v>
      </c>
      <c r="P88" s="2" t="s">
        <v>15</v>
      </c>
      <c r="Q88" s="251"/>
    </row>
    <row r="89" spans="1:17" ht="18" customHeight="1" hidden="1">
      <c r="A89" s="282"/>
      <c r="B89" s="254"/>
      <c r="C89" s="276"/>
      <c r="D89" s="277"/>
      <c r="E89" s="276"/>
      <c r="F89" s="277"/>
      <c r="G89" s="254"/>
      <c r="H89" s="254"/>
      <c r="I89" s="15"/>
      <c r="J89" s="254"/>
      <c r="K89" s="254"/>
      <c r="L89" s="24"/>
      <c r="M89" s="243"/>
      <c r="N89" s="240"/>
      <c r="O89" s="27"/>
      <c r="P89" s="24"/>
      <c r="Q89" s="15"/>
    </row>
    <row r="90" spans="1:17" ht="15" customHeight="1" hidden="1">
      <c r="A90" s="283"/>
      <c r="B90" s="241"/>
      <c r="C90" s="18"/>
      <c r="D90" s="19"/>
      <c r="E90" s="278"/>
      <c r="F90" s="279"/>
      <c r="G90" s="241"/>
      <c r="H90" s="241"/>
      <c r="I90" s="17"/>
      <c r="J90" s="20"/>
      <c r="K90" s="20"/>
      <c r="L90" s="25"/>
      <c r="M90" s="245"/>
      <c r="N90" s="247"/>
      <c r="O90" s="28"/>
      <c r="P90" s="25"/>
      <c r="Q90" s="17"/>
    </row>
    <row r="91" spans="1:17" ht="12.75" customHeight="1" hidden="1">
      <c r="A91" s="283"/>
      <c r="B91" s="241"/>
      <c r="C91" s="18"/>
      <c r="D91" s="19"/>
      <c r="E91" s="278"/>
      <c r="F91" s="279"/>
      <c r="G91" s="241"/>
      <c r="H91" s="241"/>
      <c r="I91" s="17"/>
      <c r="J91" s="20"/>
      <c r="K91" s="20"/>
      <c r="L91" s="25"/>
      <c r="M91" s="245"/>
      <c r="N91" s="247"/>
      <c r="O91" s="28"/>
      <c r="P91" s="25"/>
      <c r="Q91" s="17"/>
    </row>
    <row r="92" spans="1:17" ht="14.25" customHeight="1" hidden="1">
      <c r="A92" s="283"/>
      <c r="B92" s="241"/>
      <c r="C92" s="18"/>
      <c r="D92" s="19"/>
      <c r="E92" s="278"/>
      <c r="F92" s="279"/>
      <c r="G92" s="241"/>
      <c r="H92" s="241"/>
      <c r="I92" s="17"/>
      <c r="J92" s="20"/>
      <c r="K92" s="20"/>
      <c r="L92" s="25"/>
      <c r="M92" s="245"/>
      <c r="N92" s="247"/>
      <c r="O92" s="28"/>
      <c r="P92" s="25"/>
      <c r="Q92" s="17"/>
    </row>
    <row r="93" spans="1:17" ht="12.75" customHeight="1" hidden="1">
      <c r="A93" s="283"/>
      <c r="B93" s="241"/>
      <c r="C93" s="18"/>
      <c r="D93" s="19"/>
      <c r="E93" s="278"/>
      <c r="F93" s="279"/>
      <c r="G93" s="241"/>
      <c r="H93" s="241"/>
      <c r="I93" s="17"/>
      <c r="J93" s="20"/>
      <c r="K93" s="20"/>
      <c r="L93" s="25"/>
      <c r="M93" s="245"/>
      <c r="N93" s="247"/>
      <c r="O93" s="28"/>
      <c r="P93" s="25"/>
      <c r="Q93" s="17"/>
    </row>
    <row r="94" spans="1:17" ht="12.75" customHeight="1" hidden="1">
      <c r="A94" s="284"/>
      <c r="B94" s="242"/>
      <c r="C94" s="16"/>
      <c r="D94" s="12"/>
      <c r="E94" s="280"/>
      <c r="F94" s="281"/>
      <c r="G94" s="242"/>
      <c r="H94" s="242"/>
      <c r="I94" s="11"/>
      <c r="J94" s="21"/>
      <c r="K94" s="21"/>
      <c r="L94" s="26"/>
      <c r="M94" s="245"/>
      <c r="N94" s="247"/>
      <c r="O94" s="28"/>
      <c r="P94" s="26"/>
      <c r="Q94" s="11"/>
    </row>
    <row r="95" spans="1:17" ht="10.5" customHeight="1">
      <c r="A95" s="282"/>
      <c r="B95" s="282"/>
      <c r="C95" s="276"/>
      <c r="D95" s="277"/>
      <c r="E95" s="276"/>
      <c r="F95" s="277"/>
      <c r="G95" s="276"/>
      <c r="H95" s="277"/>
      <c r="I95" s="282"/>
      <c r="J95" s="276"/>
      <c r="K95" s="277"/>
      <c r="L95" s="285"/>
      <c r="M95" s="243"/>
      <c r="N95" s="244"/>
      <c r="O95" s="24"/>
      <c r="P95" s="285"/>
      <c r="Q95" s="282"/>
    </row>
    <row r="96" spans="1:17" ht="7.5" customHeight="1">
      <c r="A96" s="283"/>
      <c r="B96" s="283"/>
      <c r="C96" s="278"/>
      <c r="D96" s="279"/>
      <c r="E96" s="278"/>
      <c r="F96" s="279"/>
      <c r="G96" s="278"/>
      <c r="H96" s="279"/>
      <c r="I96" s="283"/>
      <c r="J96" s="278"/>
      <c r="K96" s="279"/>
      <c r="L96" s="255"/>
      <c r="M96" s="245"/>
      <c r="N96" s="246"/>
      <c r="O96" s="25"/>
      <c r="P96" s="255"/>
      <c r="Q96" s="283"/>
    </row>
    <row r="97" spans="1:17" ht="10.5" customHeight="1" hidden="1">
      <c r="A97" s="283"/>
      <c r="B97" s="283"/>
      <c r="C97" s="278"/>
      <c r="D97" s="279"/>
      <c r="E97" s="278"/>
      <c r="F97" s="279"/>
      <c r="G97" s="278"/>
      <c r="H97" s="279"/>
      <c r="I97" s="283"/>
      <c r="J97" s="278"/>
      <c r="K97" s="279"/>
      <c r="L97" s="255"/>
      <c r="M97" s="245"/>
      <c r="N97" s="246"/>
      <c r="O97" s="25"/>
      <c r="P97" s="255"/>
      <c r="Q97" s="283"/>
    </row>
    <row r="98" spans="1:17" ht="10.5" customHeight="1" hidden="1">
      <c r="A98" s="283"/>
      <c r="B98" s="283"/>
      <c r="C98" s="278"/>
      <c r="D98" s="279"/>
      <c r="E98" s="278"/>
      <c r="F98" s="279"/>
      <c r="G98" s="278"/>
      <c r="H98" s="279"/>
      <c r="I98" s="283"/>
      <c r="J98" s="278"/>
      <c r="K98" s="279"/>
      <c r="L98" s="255"/>
      <c r="M98" s="245"/>
      <c r="N98" s="246"/>
      <c r="O98" s="25"/>
      <c r="P98" s="255"/>
      <c r="Q98" s="283"/>
    </row>
    <row r="99" spans="1:17" ht="11.25" customHeight="1" hidden="1">
      <c r="A99" s="283"/>
      <c r="B99" s="283"/>
      <c r="C99" s="278"/>
      <c r="D99" s="279"/>
      <c r="E99" s="278"/>
      <c r="F99" s="279"/>
      <c r="G99" s="278"/>
      <c r="H99" s="279"/>
      <c r="I99" s="283"/>
      <c r="J99" s="278"/>
      <c r="K99" s="279"/>
      <c r="L99" s="255"/>
      <c r="M99" s="245"/>
      <c r="N99" s="247"/>
      <c r="O99" s="25"/>
      <c r="P99" s="255"/>
      <c r="Q99" s="283"/>
    </row>
    <row r="100" spans="1:17" ht="8.25" customHeight="1" hidden="1">
      <c r="A100" s="283"/>
      <c r="B100" s="283"/>
      <c r="C100" s="278"/>
      <c r="D100" s="279"/>
      <c r="E100" s="278"/>
      <c r="F100" s="279"/>
      <c r="G100" s="278"/>
      <c r="H100" s="279"/>
      <c r="I100" s="283"/>
      <c r="J100" s="278"/>
      <c r="K100" s="279"/>
      <c r="L100" s="255"/>
      <c r="M100" s="245"/>
      <c r="N100" s="247"/>
      <c r="O100" s="25"/>
      <c r="P100" s="255"/>
      <c r="Q100" s="283"/>
    </row>
    <row r="101" spans="1:17" ht="7.5" customHeight="1" hidden="1">
      <c r="A101" s="283"/>
      <c r="B101" s="283"/>
      <c r="C101" s="278"/>
      <c r="D101" s="279"/>
      <c r="E101" s="278"/>
      <c r="F101" s="279"/>
      <c r="G101" s="278"/>
      <c r="H101" s="279"/>
      <c r="I101" s="283"/>
      <c r="J101" s="278"/>
      <c r="K101" s="279"/>
      <c r="L101" s="256"/>
      <c r="M101" s="248"/>
      <c r="N101" s="249"/>
      <c r="O101" s="26"/>
      <c r="P101" s="256"/>
      <c r="Q101" s="284"/>
    </row>
    <row r="102" spans="1:17" ht="9.75" customHeight="1" hidden="1">
      <c r="A102" s="284"/>
      <c r="B102" s="284"/>
      <c r="C102" s="280"/>
      <c r="D102" s="281"/>
      <c r="E102" s="280"/>
      <c r="F102" s="281"/>
      <c r="G102" s="280"/>
      <c r="H102" s="281"/>
      <c r="I102" s="284"/>
      <c r="J102" s="280"/>
      <c r="K102" s="281"/>
      <c r="L102" s="30"/>
      <c r="M102" s="270"/>
      <c r="N102" s="271"/>
      <c r="O102" s="31"/>
      <c r="P102" s="30"/>
      <c r="Q102" s="11"/>
    </row>
    <row r="103" spans="1:17" ht="16.5" thickBot="1">
      <c r="A103" s="4" t="s">
        <v>17</v>
      </c>
      <c r="B103" s="22"/>
      <c r="C103" s="272"/>
      <c r="D103" s="273"/>
      <c r="E103" s="272"/>
      <c r="F103" s="273"/>
      <c r="G103" s="274"/>
      <c r="H103" s="274"/>
      <c r="I103" s="4"/>
      <c r="J103" s="275"/>
      <c r="K103" s="275"/>
      <c r="L103" s="23">
        <f>L102</f>
        <v>0</v>
      </c>
      <c r="M103" s="272"/>
      <c r="N103" s="273"/>
      <c r="O103" s="29">
        <f>O102</f>
        <v>0</v>
      </c>
      <c r="P103" s="23">
        <f>L103-O103</f>
        <v>0</v>
      </c>
      <c r="Q103" s="3"/>
    </row>
    <row r="105" spans="1:17" ht="15.75">
      <c r="A105" s="265" t="s">
        <v>37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</row>
    <row r="106" spans="1:17" ht="16.5" thickBot="1">
      <c r="A106" s="266" t="s">
        <v>38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</row>
    <row r="107" spans="1:17" ht="42.75" thickBot="1">
      <c r="A107" s="14" t="s">
        <v>0</v>
      </c>
      <c r="B107" s="267" t="s">
        <v>39</v>
      </c>
      <c r="C107" s="268"/>
      <c r="D107" s="267" t="s">
        <v>40</v>
      </c>
      <c r="E107" s="268"/>
      <c r="F107" s="10" t="s">
        <v>41</v>
      </c>
      <c r="G107" s="267" t="s">
        <v>42</v>
      </c>
      <c r="H107" s="268"/>
      <c r="I107" s="267" t="s">
        <v>43</v>
      </c>
      <c r="J107" s="268"/>
      <c r="K107" s="10" t="s">
        <v>44</v>
      </c>
      <c r="L107" s="267" t="s">
        <v>45</v>
      </c>
      <c r="M107" s="269"/>
      <c r="N107" s="268"/>
      <c r="O107" s="269" t="s">
        <v>46</v>
      </c>
      <c r="P107" s="268"/>
      <c r="Q107" s="6" t="s">
        <v>47</v>
      </c>
    </row>
    <row r="108" spans="1:17" ht="16.5" thickBot="1">
      <c r="A108" s="4"/>
      <c r="B108" s="262"/>
      <c r="C108" s="264"/>
      <c r="D108" s="262"/>
      <c r="E108" s="264"/>
      <c r="F108" s="5"/>
      <c r="G108" s="262"/>
      <c r="H108" s="264"/>
      <c r="I108" s="262"/>
      <c r="J108" s="264"/>
      <c r="K108" s="5"/>
      <c r="L108" s="262"/>
      <c r="M108" s="263"/>
      <c r="N108" s="264"/>
      <c r="O108" s="263"/>
      <c r="P108" s="264"/>
      <c r="Q108" s="5"/>
    </row>
    <row r="109" spans="1:17" ht="16.5" thickBot="1">
      <c r="A109" s="4" t="s">
        <v>17</v>
      </c>
      <c r="B109" s="262"/>
      <c r="C109" s="264"/>
      <c r="D109" s="262"/>
      <c r="E109" s="264"/>
      <c r="F109" s="5"/>
      <c r="G109" s="262"/>
      <c r="H109" s="264"/>
      <c r="I109" s="262"/>
      <c r="J109" s="264"/>
      <c r="K109" s="5"/>
      <c r="L109" s="262"/>
      <c r="M109" s="263"/>
      <c r="N109" s="264"/>
      <c r="O109" s="263"/>
      <c r="P109" s="264"/>
      <c r="Q109" s="5"/>
    </row>
    <row r="110" spans="1:16" ht="15.75">
      <c r="A110" s="8" t="s">
        <v>49</v>
      </c>
      <c r="O110" s="259">
        <f>P103+R81+R22</f>
        <v>9048490</v>
      </c>
      <c r="P110" s="259"/>
    </row>
    <row r="111" spans="1:16" ht="15.75">
      <c r="A111" s="8" t="s">
        <v>48</v>
      </c>
      <c r="O111" s="260">
        <f>O110</f>
        <v>9048490</v>
      </c>
      <c r="P111" s="261"/>
    </row>
    <row r="112" ht="15.75">
      <c r="A112" s="13"/>
    </row>
    <row r="113" spans="1:6" ht="15.75" hidden="1">
      <c r="A113" s="258"/>
      <c r="B113" s="258"/>
      <c r="C113" s="258"/>
      <c r="D113" s="258"/>
      <c r="E113" s="258"/>
      <c r="F113" s="258"/>
    </row>
    <row r="114" spans="1:17" ht="51" customHeight="1">
      <c r="A114" s="469" t="s">
        <v>81</v>
      </c>
      <c r="B114" s="469"/>
      <c r="C114" s="469"/>
      <c r="D114" s="469"/>
      <c r="E114" s="226"/>
      <c r="F114" s="226"/>
      <c r="G114" s="226"/>
      <c r="H114" s="226"/>
      <c r="I114" s="226"/>
      <c r="J114" s="226"/>
      <c r="K114" s="226"/>
      <c r="L114" s="226"/>
      <c r="M114" s="470" t="s">
        <v>82</v>
      </c>
      <c r="N114" s="470"/>
      <c r="O114" s="470"/>
      <c r="P114" s="226"/>
      <c r="Q114" s="226"/>
    </row>
    <row r="115" ht="15.75">
      <c r="A115" s="9"/>
    </row>
    <row r="116" spans="1:16" ht="15.75">
      <c r="A116" s="258" t="s">
        <v>83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4:N84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O110:P110"/>
    <mergeCell ref="O111:P111"/>
    <mergeCell ref="A113:F113"/>
    <mergeCell ref="A114:D114"/>
    <mergeCell ref="M114:O11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2018-12-19T05:22:54Z</cp:lastPrinted>
  <dcterms:created xsi:type="dcterms:W3CDTF">1996-10-08T23:32:33Z</dcterms:created>
  <dcterms:modified xsi:type="dcterms:W3CDTF">2018-12-19T05:23:46Z</dcterms:modified>
  <cp:category/>
  <cp:version/>
  <cp:contentType/>
  <cp:contentStatus/>
</cp:coreProperties>
</file>