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activeTab="0"/>
  </bookViews>
  <sheets>
    <sheet name="на 01.01.2018" sheetId="1" r:id="rId1"/>
  </sheets>
  <definedNames/>
  <calcPr fullCalcOnLoad="1"/>
</workbook>
</file>

<file path=xl/sharedStrings.xml><?xml version="1.0" encoding="utf-8"?>
<sst xmlns="http://schemas.openxmlformats.org/spreadsheetml/2006/main" count="101" uniqueCount="70">
  <si>
    <t>№ п/п</t>
  </si>
  <si>
    <t>Дата регистрации в финансовом органе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</si>
  <si>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</si>
  <si>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</si>
  <si>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</si>
  <si>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</si>
  <si>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</si>
  <si>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</si>
  <si>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</si>
  <si>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</si>
  <si>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</si>
  <si>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</si>
  <si>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</si>
  <si>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Начислено</t>
  </si>
  <si>
    <t>Дата гашения</t>
  </si>
  <si>
    <t>Задолженность</t>
  </si>
  <si>
    <t>Уплачено</t>
  </si>
  <si>
    <t>Итого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</si>
  <si>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</si>
  <si>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</si>
  <si>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</si>
  <si>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</si>
  <si>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</si>
  <si>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</si>
  <si>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</si>
  <si>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</si>
  <si>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Раздел 3</t>
  </si>
  <si>
    <t>ИНФОРМАЦИЯ ПО МУНИЦИПАЛЬНЫМ ГАРАНТИЯМ ОРЛОВСКОГО МУНИЦИПАЛЬНОГО РАЙОНА</t>
  </si>
  <si>
    <t>И дата регистрации в финансовом органе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</si>
  <si>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</si>
  <si>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</si>
  <si>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</si>
  <si>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</si>
  <si>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</si>
  <si>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</si>
  <si>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</si>
  <si>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</si>
  <si>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</si>
  <si>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</si>
  <si>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</si>
  <si>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</si>
  <si>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</si>
  <si>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</si>
  <si>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</si>
  <si>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</si>
  <si>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</si>
  <si>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</si>
  <si>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</si>
  <si>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</si>
  <si>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</si>
  <si>
    <t xml:space="preserve">телефон </t>
  </si>
  <si>
    <t>2-15-45</t>
  </si>
  <si>
    <t>для финансирования дефицита районного бюджета муниципального образования Орловский муниципальный район</t>
  </si>
  <si>
    <t xml:space="preserve">Итого: </t>
  </si>
  <si>
    <t>ИТОГО:</t>
  </si>
  <si>
    <t>Распоряжение Правительства области от 21.12.2015 № 128</t>
  </si>
  <si>
    <t xml:space="preserve">30.11.2018 года </t>
  </si>
  <si>
    <t>до 01.12.2018</t>
  </si>
  <si>
    <t>22.12.2015 №25</t>
  </si>
  <si>
    <t xml:space="preserve">на частичное  покрытие дефицита районного бюджета </t>
  </si>
  <si>
    <t>Начальник  финансового управления                                                 Н.К.Лаптева</t>
  </si>
  <si>
    <t>АО "Первый Дортрансбанк"</t>
  </si>
  <si>
    <t xml:space="preserve">№ 1 - КР от 04.04.2016 года </t>
  </si>
  <si>
    <t>25.04.2016 года - 5000000,00 и 20.12.2016 года - 4908490,00</t>
  </si>
  <si>
    <t>на 01.01.2017</t>
  </si>
  <si>
    <t xml:space="preserve">№ 1 - КР от 02.05.2017 года </t>
  </si>
  <si>
    <t>ПАО "Сбербанк России"</t>
  </si>
  <si>
    <t>10.05.2017 года - 7000000,00</t>
  </si>
  <si>
    <t>Исполнитель                                                                                           Юкляева А. Л.</t>
  </si>
  <si>
    <t xml:space="preserve">МУНИЦИПАЛЬНАЯ ДОЛГОВАЯ КНИГА  на 01.01.2018 года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</si>
</sst>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color indexed="41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sz val="7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.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horizontal="justify" vertical="center" wrapText="1"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4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 wrapText="1"/>
    </xf>
    <xf numFmtId="2" fontId="7" fillId="0" borderId="21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4" fontId="11" fillId="0" borderId="21" xfId="0" applyNumberFormat="1" applyFont="1" applyBorder="1" applyAlignment="1">
      <alignment wrapText="1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2" fontId="7" fillId="0" borderId="28" xfId="0" applyNumberFormat="1" applyFont="1" applyBorder="1" applyAlignment="1">
      <alignment horizontal="center" wrapText="1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2" fontId="7" fillId="0" borderId="24" xfId="0" applyNumberFormat="1" applyFont="1" applyBorder="1" applyAlignment="1">
      <alignment/>
    </xf>
    <xf numFmtId="4" fontId="4" fillId="0" borderId="18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/>
    </xf>
    <xf numFmtId="0" fontId="7" fillId="0" borderId="29" xfId="0" applyFont="1" applyBorder="1" applyAlignment="1">
      <alignment/>
    </xf>
    <xf numFmtId="4" fontId="4" fillId="0" borderId="30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2" fontId="0" fillId="0" borderId="13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/>
    </xf>
    <xf numFmtId="14" fontId="11" fillId="0" borderId="21" xfId="0" applyNumberFormat="1" applyFont="1" applyBorder="1" applyAlignment="1">
      <alignment wrapText="1"/>
    </xf>
    <xf numFmtId="0" fontId="11" fillId="0" borderId="21" xfId="0" applyFont="1" applyBorder="1" applyAlignment="1">
      <alignment/>
    </xf>
    <xf numFmtId="14" fontId="11" fillId="0" borderId="2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32" xfId="0" applyFont="1" applyBorder="1" applyAlignment="1">
      <alignment/>
    </xf>
    <xf numFmtId="2" fontId="8" fillId="0" borderId="2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14" fontId="3" fillId="0" borderId="21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/>
    </xf>
    <xf numFmtId="4" fontId="4" fillId="0" borderId="3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wrapText="1"/>
    </xf>
    <xf numFmtId="14" fontId="11" fillId="0" borderId="36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14" fontId="11" fillId="0" borderId="38" xfId="0" applyNumberFormat="1" applyFont="1" applyBorder="1" applyAlignment="1">
      <alignment/>
    </xf>
    <xf numFmtId="14" fontId="11" fillId="0" borderId="32" xfId="0" applyNumberFormat="1" applyFont="1" applyBorder="1" applyAlignment="1">
      <alignment/>
    </xf>
    <xf numFmtId="14" fontId="11" fillId="0" borderId="29" xfId="0" applyNumberFormat="1" applyFont="1" applyBorder="1" applyAlignment="1">
      <alignment/>
    </xf>
    <xf numFmtId="0" fontId="0" fillId="0" borderId="33" xfId="0" applyBorder="1" applyAlignment="1">
      <alignment wrapText="1"/>
    </xf>
    <xf numFmtId="3" fontId="3" fillId="0" borderId="39" xfId="0" applyNumberFormat="1" applyFont="1" applyBorder="1" applyAlignment="1">
      <alignment horizontal="center" vertical="top" wrapText="1"/>
    </xf>
    <xf numFmtId="4" fontId="11" fillId="0" borderId="32" xfId="0" applyNumberFormat="1" applyFont="1" applyBorder="1" applyAlignment="1">
      <alignment wrapText="1"/>
    </xf>
    <xf numFmtId="0" fontId="11" fillId="0" borderId="30" xfId="0" applyFont="1" applyBorder="1" applyAlignment="1">
      <alignment/>
    </xf>
    <xf numFmtId="14" fontId="11" fillId="0" borderId="30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11" fillId="0" borderId="21" xfId="0" applyFont="1" applyBorder="1" applyAlignment="1">
      <alignment/>
    </xf>
    <xf numFmtId="14" fontId="11" fillId="0" borderId="21" xfId="0" applyNumberFormat="1" applyFont="1" applyBorder="1" applyAlignment="1">
      <alignment/>
    </xf>
    <xf numFmtId="14" fontId="3" fillId="0" borderId="40" xfId="0" applyNumberFormat="1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right" vertical="top" wrapText="1"/>
    </xf>
    <xf numFmtId="0" fontId="3" fillId="0" borderId="21" xfId="0" applyFont="1" applyBorder="1" applyAlignment="1">
      <alignment vertical="top" wrapText="1"/>
    </xf>
    <xf numFmtId="14" fontId="3" fillId="0" borderId="21" xfId="0" applyNumberFormat="1" applyFont="1" applyBorder="1" applyAlignment="1">
      <alignment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3" fillId="0" borderId="40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14" fontId="0" fillId="0" borderId="30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0" fontId="11" fillId="0" borderId="40" xfId="0" applyFont="1" applyBorder="1" applyAlignment="1">
      <alignment/>
    </xf>
    <xf numFmtId="14" fontId="11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0" xfId="0" applyNumberFormat="1" applyFont="1" applyBorder="1" applyAlignment="1">
      <alignment/>
    </xf>
    <xf numFmtId="0" fontId="7" fillId="0" borderId="40" xfId="0" applyFont="1" applyFill="1" applyBorder="1" applyAlignment="1">
      <alignment/>
    </xf>
    <xf numFmtId="2" fontId="0" fillId="0" borderId="40" xfId="0" applyNumberFormat="1" applyBorder="1" applyAlignment="1">
      <alignment/>
    </xf>
    <xf numFmtId="4" fontId="11" fillId="0" borderId="25" xfId="0" applyNumberFormat="1" applyFont="1" applyBorder="1" applyAlignment="1">
      <alignment/>
    </xf>
    <xf numFmtId="14" fontId="11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14" fontId="7" fillId="0" borderId="25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0" fillId="0" borderId="44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7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4" fillId="0" borderId="21" xfId="0" applyFont="1" applyBorder="1" applyAlignment="1">
      <alignment horizontal="center" vertical="center" wrapText="1"/>
    </xf>
    <xf numFmtId="14" fontId="14" fillId="0" borderId="35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4" fontId="14" fillId="0" borderId="30" xfId="0" applyNumberFormat="1" applyFont="1" applyBorder="1" applyAlignment="1">
      <alignment horizontal="center" vertical="center" wrapText="1"/>
    </xf>
    <xf numFmtId="14" fontId="14" fillId="0" borderId="40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14" fontId="15" fillId="0" borderId="30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14" fontId="15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4" fontId="15" fillId="0" borderId="21" xfId="0" applyNumberFormat="1" applyFont="1" applyBorder="1" applyAlignment="1">
      <alignment/>
    </xf>
    <xf numFmtId="14" fontId="10" fillId="0" borderId="35" xfId="0" applyNumberFormat="1" applyFont="1" applyBorder="1" applyAlignment="1">
      <alignment horizontal="center" vertical="top" wrapText="1"/>
    </xf>
    <xf numFmtId="0" fontId="7" fillId="0" borderId="40" xfId="0" applyFont="1" applyBorder="1" applyAlignment="1">
      <alignment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4" fontId="12" fillId="0" borderId="21" xfId="0" applyNumberFormat="1" applyFont="1" applyBorder="1" applyAlignment="1">
      <alignment horizontal="justify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/>
    </xf>
    <xf numFmtId="0" fontId="7" fillId="0" borderId="30" xfId="0" applyFont="1" applyBorder="1" applyAlignment="1">
      <alignment wrapText="1"/>
    </xf>
    <xf numFmtId="2" fontId="7" fillId="0" borderId="21" xfId="0" applyNumberFormat="1" applyFont="1" applyBorder="1" applyAlignment="1">
      <alignment horizontal="center" wrapText="1"/>
    </xf>
    <xf numFmtId="14" fontId="0" fillId="0" borderId="30" xfId="0" applyNumberFormat="1" applyFont="1" applyBorder="1" applyAlignment="1">
      <alignment vertical="top" wrapText="1"/>
    </xf>
    <xf numFmtId="3" fontId="3" fillId="0" borderId="44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14" fontId="0" fillId="0" borderId="28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4" fontId="0" fillId="0" borderId="28" xfId="0" applyNumberFormat="1" applyBorder="1" applyAlignment="1">
      <alignment horizontal="center" wrapText="1"/>
    </xf>
    <xf numFmtId="14" fontId="0" fillId="0" borderId="22" xfId="0" applyNumberForma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11" fillId="0" borderId="32" xfId="0" applyFont="1" applyBorder="1" applyAlignment="1">
      <alignment/>
    </xf>
    <xf numFmtId="0" fontId="0" fillId="0" borderId="33" xfId="0" applyBorder="1" applyAlignment="1">
      <alignment/>
    </xf>
    <xf numFmtId="0" fontId="11" fillId="0" borderId="33" xfId="0" applyFont="1" applyBorder="1" applyAlignment="1">
      <alignment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14" fontId="0" fillId="0" borderId="30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4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7" fillId="0" borderId="30" xfId="0" applyFont="1" applyBorder="1" applyAlignment="1">
      <alignment/>
    </xf>
    <xf numFmtId="4" fontId="10" fillId="0" borderId="54" xfId="0" applyNumberFormat="1" applyFont="1" applyBorder="1" applyAlignment="1">
      <alignment horizontal="justify" vertical="center" wrapText="1"/>
    </xf>
    <xf numFmtId="4" fontId="10" fillId="0" borderId="36" xfId="0" applyNumberFormat="1" applyFont="1" applyBorder="1" applyAlignment="1">
      <alignment horizontal="justify" vertical="center" wrapText="1"/>
    </xf>
    <xf numFmtId="4" fontId="10" fillId="0" borderId="55" xfId="0" applyNumberFormat="1" applyFont="1" applyBorder="1" applyAlignment="1">
      <alignment horizontal="justify" vertical="center" wrapText="1"/>
    </xf>
    <xf numFmtId="0" fontId="13" fillId="0" borderId="56" xfId="0" applyFont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8" fillId="0" borderId="30" xfId="0" applyFont="1" applyBorder="1" applyAlignment="1">
      <alignment wrapText="1"/>
    </xf>
    <xf numFmtId="0" fontId="0" fillId="0" borderId="22" xfId="0" applyBorder="1" applyAlignment="1">
      <alignment wrapText="1"/>
    </xf>
    <xf numFmtId="4" fontId="10" fillId="0" borderId="30" xfId="0" applyNumberFormat="1" applyFont="1" applyBorder="1" applyAlignment="1">
      <alignment horizontal="justify" vertical="center" wrapText="1"/>
    </xf>
    <xf numFmtId="4" fontId="10" fillId="0" borderId="22" xfId="0" applyNumberFormat="1" applyFont="1" applyBorder="1" applyAlignment="1">
      <alignment horizontal="justify" vertical="center" wrapText="1"/>
    </xf>
    <xf numFmtId="0" fontId="4" fillId="0" borderId="21" xfId="0" applyNumberFormat="1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3" fillId="0" borderId="21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14" fontId="4" fillId="0" borderId="30" xfId="0" applyNumberFormat="1" applyFont="1" applyBorder="1" applyAlignment="1">
      <alignment vertical="top" wrapText="1"/>
    </xf>
    <xf numFmtId="14" fontId="4" fillId="0" borderId="22" xfId="0" applyNumberFormat="1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11" fillId="0" borderId="40" xfId="0" applyFont="1" applyBorder="1" applyAlignment="1">
      <alignment/>
    </xf>
    <xf numFmtId="14" fontId="0" fillId="0" borderId="30" xfId="0" applyNumberForma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14" fillId="0" borderId="40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11" fillId="0" borderId="32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30" xfId="0" applyFont="1" applyBorder="1" applyAlignment="1">
      <alignment/>
    </xf>
    <xf numFmtId="0" fontId="8" fillId="0" borderId="6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wrapText="1"/>
    </xf>
    <xf numFmtId="14" fontId="8" fillId="0" borderId="54" xfId="0" applyNumberFormat="1" applyFont="1" applyBorder="1" applyAlignment="1">
      <alignment horizontal="center" vertical="center" wrapText="1"/>
    </xf>
    <xf numFmtId="14" fontId="8" fillId="0" borderId="36" xfId="0" applyNumberFormat="1" applyFont="1" applyBorder="1" applyAlignment="1">
      <alignment horizontal="center" vertical="center" wrapText="1"/>
    </xf>
    <xf numFmtId="14" fontId="8" fillId="0" borderId="55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wrapText="1"/>
    </xf>
    <xf numFmtId="0" fontId="7" fillId="0" borderId="22" xfId="0" applyFont="1" applyBorder="1" applyAlignment="1">
      <alignment/>
    </xf>
    <xf numFmtId="0" fontId="4" fillId="0" borderId="6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3" fillId="0" borderId="6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8" fillId="0" borderId="66" xfId="0" applyFont="1" applyBorder="1" applyAlignment="1">
      <alignment/>
    </xf>
    <xf numFmtId="14" fontId="8" fillId="0" borderId="60" xfId="0" applyNumberFormat="1" applyFont="1" applyBorder="1" applyAlignment="1">
      <alignment horizontal="center" vertical="center"/>
    </xf>
    <xf numFmtId="14" fontId="8" fillId="0" borderId="37" xfId="0" applyNumberFormat="1" applyFont="1" applyBorder="1" applyAlignment="1">
      <alignment horizontal="center" vertical="center"/>
    </xf>
    <xf numFmtId="14" fontId="8" fillId="0" borderId="61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/>
    </xf>
    <xf numFmtId="0" fontId="8" fillId="0" borderId="5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4" fontId="5" fillId="0" borderId="47" xfId="0" applyNumberFormat="1" applyFont="1" applyBorder="1" applyAlignment="1">
      <alignment horizontal="center" vertical="top" wrapText="1"/>
    </xf>
    <xf numFmtId="14" fontId="5" fillId="0" borderId="48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14" fontId="5" fillId="0" borderId="64" xfId="0" applyNumberFormat="1" applyFont="1" applyBorder="1" applyAlignment="1">
      <alignment horizontal="center" vertical="top" wrapText="1"/>
    </xf>
    <xf numFmtId="14" fontId="5" fillId="0" borderId="43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4" fillId="0" borderId="21" xfId="0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2" fontId="0" fillId="0" borderId="28" xfId="0" applyNumberFormat="1" applyBorder="1" applyAlignment="1">
      <alignment horizontal="center" wrapText="1"/>
    </xf>
    <xf numFmtId="2" fontId="0" fillId="0" borderId="22" xfId="0" applyNumberFormat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37"/>
  <sheetViews>
    <sheetView tabSelected="1" view="pageBreakPreview" zoomScale="75" zoomScaleSheetLayoutView="75" zoomScalePageLayoutView="0" workbookViewId="0" topLeftCell="A1">
      <selection activeCell="J19" sqref="J19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3.0039062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4.0039062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32" t="s">
        <v>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ht="13.5" customHeight="1">
      <c r="A2" s="232" t="s">
        <v>18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1:18" ht="33.75" customHeight="1" thickBot="1">
      <c r="A3" s="320" t="s">
        <v>19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18" ht="16.5" customHeight="1" hidden="1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18" ht="18" customHeight="1" thickBot="1">
      <c r="A5" s="161" t="s">
        <v>0</v>
      </c>
      <c r="B5" s="224" t="s">
        <v>2</v>
      </c>
      <c r="C5" s="224" t="s">
        <v>3</v>
      </c>
      <c r="D5" s="224" t="s">
        <v>4</v>
      </c>
      <c r="E5" s="224" t="s">
        <v>5</v>
      </c>
      <c r="F5" s="224" t="s">
        <v>6</v>
      </c>
      <c r="G5" s="224" t="s">
        <v>7</v>
      </c>
      <c r="H5" s="224" t="s">
        <v>8</v>
      </c>
      <c r="I5" s="224" t="s">
        <v>9</v>
      </c>
      <c r="J5" s="224" t="s">
        <v>10</v>
      </c>
      <c r="K5" s="322" t="s">
        <v>11</v>
      </c>
      <c r="L5" s="323"/>
      <c r="M5" s="323"/>
      <c r="N5" s="323"/>
      <c r="O5" s="324"/>
      <c r="P5" s="322" t="s">
        <v>12</v>
      </c>
      <c r="Q5" s="323"/>
      <c r="R5" s="324"/>
    </row>
    <row r="6" spans="1:18" ht="54.75" customHeight="1" thickBot="1">
      <c r="A6" s="321" t="s">
        <v>1</v>
      </c>
      <c r="B6" s="321"/>
      <c r="C6" s="321"/>
      <c r="D6" s="321"/>
      <c r="E6" s="321"/>
      <c r="F6" s="321"/>
      <c r="G6" s="321"/>
      <c r="H6" s="321"/>
      <c r="I6" s="321"/>
      <c r="J6" s="321"/>
      <c r="K6" s="224" t="s">
        <v>13</v>
      </c>
      <c r="L6" s="224" t="s">
        <v>14</v>
      </c>
      <c r="M6" s="226" t="s">
        <v>16</v>
      </c>
      <c r="N6" s="228"/>
      <c r="O6" s="224" t="s">
        <v>15</v>
      </c>
      <c r="P6" s="224" t="s">
        <v>14</v>
      </c>
      <c r="Q6" s="224" t="s">
        <v>16</v>
      </c>
      <c r="R6" s="224" t="s">
        <v>15</v>
      </c>
    </row>
    <row r="7" spans="1:18" ht="3.75" customHeight="1" hidden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37"/>
      <c r="N7" s="338"/>
      <c r="O7" s="321"/>
      <c r="P7" s="321"/>
      <c r="Q7" s="321"/>
      <c r="R7" s="321"/>
    </row>
    <row r="8" spans="1:18" ht="13.5" customHeight="1" thickBot="1">
      <c r="A8" s="249">
        <v>1</v>
      </c>
      <c r="B8" s="252" t="s">
        <v>55</v>
      </c>
      <c r="C8" s="254" t="s">
        <v>58</v>
      </c>
      <c r="D8" s="256" t="s">
        <v>59</v>
      </c>
      <c r="E8" s="258">
        <v>42360</v>
      </c>
      <c r="F8" s="369">
        <v>1000000</v>
      </c>
      <c r="G8" s="369">
        <v>0.1</v>
      </c>
      <c r="H8" s="260" t="s">
        <v>57</v>
      </c>
      <c r="I8" s="215"/>
      <c r="J8" s="218" t="s">
        <v>56</v>
      </c>
      <c r="K8" s="151">
        <v>996.73</v>
      </c>
      <c r="L8" s="152" t="s">
        <v>64</v>
      </c>
      <c r="M8" s="230">
        <v>996.73</v>
      </c>
      <c r="N8" s="231"/>
      <c r="O8" s="98">
        <f>K8-M8</f>
        <v>0</v>
      </c>
      <c r="P8" s="164" t="s">
        <v>64</v>
      </c>
      <c r="Q8" s="98">
        <v>330000</v>
      </c>
      <c r="R8" s="110">
        <f>1000000-Q8</f>
        <v>670000</v>
      </c>
    </row>
    <row r="9" spans="1:18" ht="13.5" customHeight="1" thickBot="1">
      <c r="A9" s="249"/>
      <c r="B9" s="252"/>
      <c r="C9" s="255"/>
      <c r="D9" s="257"/>
      <c r="E9" s="259"/>
      <c r="F9" s="369"/>
      <c r="G9" s="369"/>
      <c r="H9" s="261"/>
      <c r="I9" s="216"/>
      <c r="J9" s="219"/>
      <c r="K9" s="151">
        <v>56.9</v>
      </c>
      <c r="L9" s="153">
        <v>42760</v>
      </c>
      <c r="M9" s="221">
        <v>56.9</v>
      </c>
      <c r="N9" s="222"/>
      <c r="O9" s="96"/>
      <c r="P9" s="97">
        <v>43069</v>
      </c>
      <c r="Q9" s="98">
        <v>330000</v>
      </c>
      <c r="R9" s="183">
        <v>340000</v>
      </c>
    </row>
    <row r="10" spans="1:18" ht="12.75" customHeight="1" thickBot="1">
      <c r="A10" s="249"/>
      <c r="B10" s="253"/>
      <c r="C10" s="255"/>
      <c r="D10" s="257"/>
      <c r="E10" s="259"/>
      <c r="F10" s="369"/>
      <c r="G10" s="369"/>
      <c r="H10" s="261"/>
      <c r="I10" s="216"/>
      <c r="J10" s="219"/>
      <c r="K10" s="151">
        <v>51.4</v>
      </c>
      <c r="L10" s="154">
        <v>42788</v>
      </c>
      <c r="M10" s="221">
        <v>51.4</v>
      </c>
      <c r="N10" s="222"/>
      <c r="O10" s="118"/>
      <c r="P10" s="119"/>
      <c r="Q10" s="98"/>
      <c r="R10" s="120"/>
    </row>
    <row r="11" spans="1:18" ht="12" customHeight="1" thickBot="1">
      <c r="A11" s="250"/>
      <c r="B11" s="250"/>
      <c r="C11" s="217"/>
      <c r="D11" s="217"/>
      <c r="E11" s="217"/>
      <c r="F11" s="250"/>
      <c r="G11" s="250"/>
      <c r="H11" s="217"/>
      <c r="I11" s="217"/>
      <c r="J11" s="220"/>
      <c r="K11" s="151">
        <v>56.9</v>
      </c>
      <c r="L11" s="153">
        <v>42821</v>
      </c>
      <c r="M11" s="223">
        <v>56.9</v>
      </c>
      <c r="N11" s="223"/>
      <c r="O11" s="121"/>
      <c r="P11" s="122"/>
      <c r="Q11" s="98"/>
      <c r="R11" s="123"/>
    </row>
    <row r="12" spans="1:18" ht="12.75" customHeight="1" thickBot="1">
      <c r="A12" s="250"/>
      <c r="B12" s="250"/>
      <c r="C12" s="217"/>
      <c r="D12" s="217"/>
      <c r="E12" s="217"/>
      <c r="F12" s="250"/>
      <c r="G12" s="250"/>
      <c r="H12" s="217"/>
      <c r="I12" s="217"/>
      <c r="J12" s="220"/>
      <c r="K12" s="151">
        <v>55.07</v>
      </c>
      <c r="L12" s="155">
        <v>42850</v>
      </c>
      <c r="M12" s="272">
        <v>55.07</v>
      </c>
      <c r="N12" s="272"/>
      <c r="O12" s="124"/>
      <c r="P12" s="117"/>
      <c r="Q12" s="98"/>
      <c r="R12" s="125"/>
    </row>
    <row r="13" spans="1:18" ht="10.5" customHeight="1" thickBot="1">
      <c r="A13" s="250"/>
      <c r="B13" s="250"/>
      <c r="C13" s="217"/>
      <c r="D13" s="217"/>
      <c r="E13" s="217"/>
      <c r="F13" s="250"/>
      <c r="G13" s="250"/>
      <c r="H13" s="217"/>
      <c r="I13" s="217"/>
      <c r="J13" s="220"/>
      <c r="K13" s="151">
        <v>56.9</v>
      </c>
      <c r="L13" s="156">
        <v>42880</v>
      </c>
      <c r="M13" s="223">
        <v>56.9</v>
      </c>
      <c r="N13" s="223"/>
      <c r="O13" s="121"/>
      <c r="P13" s="121"/>
      <c r="Q13" s="98"/>
      <c r="R13" s="140"/>
    </row>
    <row r="14" spans="1:18" ht="10.5" customHeight="1" thickBot="1">
      <c r="A14" s="250"/>
      <c r="B14" s="250"/>
      <c r="C14" s="217"/>
      <c r="D14" s="217"/>
      <c r="E14" s="217"/>
      <c r="F14" s="250"/>
      <c r="G14" s="250"/>
      <c r="H14" s="217"/>
      <c r="I14" s="217"/>
      <c r="J14" s="220"/>
      <c r="K14" s="151">
        <v>55.07</v>
      </c>
      <c r="L14" s="156">
        <v>42912</v>
      </c>
      <c r="M14" s="221">
        <v>55.07</v>
      </c>
      <c r="N14" s="222"/>
      <c r="O14" s="121"/>
      <c r="P14" s="121"/>
      <c r="Q14" s="98"/>
      <c r="R14" s="140"/>
    </row>
    <row r="15" spans="1:18" ht="12" customHeight="1" thickBot="1">
      <c r="A15" s="250"/>
      <c r="B15" s="250"/>
      <c r="C15" s="217"/>
      <c r="D15" s="217"/>
      <c r="E15" s="217"/>
      <c r="F15" s="250"/>
      <c r="G15" s="250"/>
      <c r="H15" s="217"/>
      <c r="I15" s="217"/>
      <c r="J15" s="220"/>
      <c r="K15" s="151">
        <v>56.9</v>
      </c>
      <c r="L15" s="156">
        <v>42940</v>
      </c>
      <c r="M15" s="223">
        <v>56.9</v>
      </c>
      <c r="N15" s="223"/>
      <c r="O15" s="121"/>
      <c r="P15" s="141"/>
      <c r="Q15" s="98"/>
      <c r="R15" s="140"/>
    </row>
    <row r="16" spans="1:18" ht="12" customHeight="1" thickBot="1">
      <c r="A16" s="251"/>
      <c r="B16" s="251"/>
      <c r="C16" s="217"/>
      <c r="D16" s="217"/>
      <c r="E16" s="217"/>
      <c r="F16" s="250"/>
      <c r="G16" s="250"/>
      <c r="H16" s="217"/>
      <c r="I16" s="217"/>
      <c r="J16" s="220"/>
      <c r="K16" s="151">
        <v>56.9</v>
      </c>
      <c r="L16" s="157">
        <v>42972</v>
      </c>
      <c r="M16" s="221">
        <v>56.9</v>
      </c>
      <c r="N16" s="222"/>
      <c r="O16" s="118"/>
      <c r="P16" s="142"/>
      <c r="Q16" s="98"/>
      <c r="R16" s="143"/>
    </row>
    <row r="17" spans="1:18" ht="11.25" customHeight="1" thickBot="1">
      <c r="A17" s="144"/>
      <c r="B17" s="149"/>
      <c r="C17" s="144"/>
      <c r="D17" s="144"/>
      <c r="E17" s="144"/>
      <c r="F17" s="144"/>
      <c r="G17" s="144"/>
      <c r="H17" s="144"/>
      <c r="I17" s="144"/>
      <c r="J17" s="145"/>
      <c r="K17" s="158">
        <v>55.07</v>
      </c>
      <c r="L17" s="157">
        <v>43004</v>
      </c>
      <c r="M17" s="213">
        <v>55.07</v>
      </c>
      <c r="N17" s="214"/>
      <c r="O17" s="118"/>
      <c r="P17" s="142"/>
      <c r="Q17" s="98"/>
      <c r="R17" s="143"/>
    </row>
    <row r="18" spans="1:18" ht="9.75" customHeight="1" thickBot="1">
      <c r="A18" s="144"/>
      <c r="B18" s="149"/>
      <c r="C18" s="144"/>
      <c r="D18" s="144"/>
      <c r="E18" s="144"/>
      <c r="F18" s="144"/>
      <c r="G18" s="144"/>
      <c r="H18" s="144"/>
      <c r="I18" s="144"/>
      <c r="J18" s="145"/>
      <c r="K18" s="159">
        <v>56.9</v>
      </c>
      <c r="L18" s="160">
        <v>43033</v>
      </c>
      <c r="M18" s="204">
        <v>56.9</v>
      </c>
      <c r="N18" s="205"/>
      <c r="O18" s="118"/>
      <c r="P18" s="142"/>
      <c r="Q18" s="98"/>
      <c r="R18" s="143"/>
    </row>
    <row r="19" spans="1:18" ht="11.25" customHeight="1">
      <c r="A19" s="144"/>
      <c r="B19" s="149"/>
      <c r="C19" s="144"/>
      <c r="D19" s="144"/>
      <c r="E19" s="144"/>
      <c r="F19" s="144"/>
      <c r="G19" s="144"/>
      <c r="H19" s="144"/>
      <c r="I19" s="144"/>
      <c r="J19" s="145"/>
      <c r="K19" s="159">
        <v>55.07</v>
      </c>
      <c r="L19" s="160">
        <v>43066</v>
      </c>
      <c r="M19" s="204">
        <v>55.07</v>
      </c>
      <c r="N19" s="205"/>
      <c r="O19" s="118"/>
      <c r="P19" s="182"/>
      <c r="Q19" s="98"/>
      <c r="R19" s="143"/>
    </row>
    <row r="20" spans="1:18" ht="11.25" customHeight="1">
      <c r="A20" s="144"/>
      <c r="B20" s="149"/>
      <c r="C20" s="144"/>
      <c r="D20" s="144"/>
      <c r="E20" s="144"/>
      <c r="F20" s="144"/>
      <c r="G20" s="144"/>
      <c r="H20" s="144"/>
      <c r="I20" s="144"/>
      <c r="J20" s="145"/>
      <c r="K20" s="159">
        <v>28.88</v>
      </c>
      <c r="L20" s="160">
        <v>43094</v>
      </c>
      <c r="M20" s="204">
        <v>28.88</v>
      </c>
      <c r="N20" s="229"/>
      <c r="O20" s="118"/>
      <c r="P20" s="142"/>
      <c r="Q20" s="142"/>
      <c r="R20" s="143"/>
    </row>
    <row r="21" spans="1:18" ht="11.25" customHeight="1">
      <c r="A21" s="150"/>
      <c r="B21" s="149"/>
      <c r="C21" s="150"/>
      <c r="D21" s="144"/>
      <c r="E21" s="144"/>
      <c r="F21" s="144"/>
      <c r="G21" s="144"/>
      <c r="H21" s="144"/>
      <c r="I21" s="144"/>
      <c r="J21" s="145"/>
      <c r="K21" s="159"/>
      <c r="L21" s="163"/>
      <c r="M21" s="204"/>
      <c r="N21" s="205"/>
      <c r="O21" s="118"/>
      <c r="P21" s="142"/>
      <c r="Q21" s="142"/>
      <c r="R21" s="143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73">
        <f>SUM(K8:K21)</f>
        <v>1638.6900000000005</v>
      </c>
      <c r="L22" s="147"/>
      <c r="M22" s="371">
        <f>SUM(M8:N21)</f>
        <v>1638.6900000000005</v>
      </c>
      <c r="N22" s="371"/>
      <c r="O22" s="84">
        <f>M22-K22</f>
        <v>0</v>
      </c>
      <c r="P22" s="84"/>
      <c r="Q22" s="81">
        <f>SUM(Q8:Q21)</f>
        <v>660000</v>
      </c>
      <c r="R22" s="148">
        <f>1000000-Q22</f>
        <v>340000</v>
      </c>
    </row>
    <row r="23" ht="12.75" hidden="1"/>
    <row r="24" ht="12.75" hidden="1"/>
    <row r="25" spans="1:18" ht="15.75">
      <c r="A25" s="232" t="s">
        <v>20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</row>
    <row r="26" spans="1:18" ht="16.5" thickBot="1">
      <c r="A26" s="210" t="s">
        <v>21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</row>
    <row r="27" spans="1:18" ht="15.75" customHeight="1">
      <c r="A27" s="161" t="s">
        <v>0</v>
      </c>
      <c r="B27" s="224" t="s">
        <v>22</v>
      </c>
      <c r="C27" s="224" t="s">
        <v>23</v>
      </c>
      <c r="D27" s="224" t="s">
        <v>4</v>
      </c>
      <c r="E27" s="224" t="s">
        <v>5</v>
      </c>
      <c r="F27" s="224" t="s">
        <v>24</v>
      </c>
      <c r="G27" s="224" t="s">
        <v>25</v>
      </c>
      <c r="H27" s="224" t="s">
        <v>8</v>
      </c>
      <c r="I27" s="224" t="s">
        <v>9</v>
      </c>
      <c r="J27" s="224" t="s">
        <v>10</v>
      </c>
      <c r="K27" s="226" t="s">
        <v>11</v>
      </c>
      <c r="L27" s="227"/>
      <c r="M27" s="227"/>
      <c r="N27" s="227"/>
      <c r="O27" s="228"/>
      <c r="P27" s="226" t="s">
        <v>12</v>
      </c>
      <c r="Q27" s="227"/>
      <c r="R27" s="228"/>
    </row>
    <row r="28" spans="1:18" ht="53.25" thickBot="1">
      <c r="A28" s="162" t="s">
        <v>1</v>
      </c>
      <c r="B28" s="321"/>
      <c r="C28" s="321"/>
      <c r="D28" s="321"/>
      <c r="E28" s="321"/>
      <c r="F28" s="321"/>
      <c r="G28" s="321"/>
      <c r="H28" s="321"/>
      <c r="I28" s="339"/>
      <c r="J28" s="225"/>
      <c r="K28" s="81" t="s">
        <v>13</v>
      </c>
      <c r="L28" s="81" t="s">
        <v>14</v>
      </c>
      <c r="M28" s="340" t="s">
        <v>16</v>
      </c>
      <c r="N28" s="34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68"/>
      <c r="B29" s="271"/>
      <c r="C29" s="235"/>
      <c r="D29" s="239"/>
      <c r="E29" s="333"/>
      <c r="F29" s="277"/>
      <c r="G29" s="277"/>
      <c r="H29" s="281"/>
      <c r="I29" s="325"/>
      <c r="J29" s="329"/>
      <c r="K29" s="165"/>
      <c r="L29" s="166"/>
      <c r="M29" s="293"/>
      <c r="N29" s="294"/>
      <c r="O29" s="167"/>
      <c r="P29" s="168"/>
      <c r="Q29" s="169"/>
      <c r="R29" s="170"/>
      <c r="S29" s="43"/>
    </row>
    <row r="30" spans="1:19" ht="12" customHeight="1" hidden="1">
      <c r="A30" s="268"/>
      <c r="B30" s="271"/>
      <c r="C30" s="236"/>
      <c r="D30" s="240"/>
      <c r="E30" s="334"/>
      <c r="F30" s="278"/>
      <c r="G30" s="278"/>
      <c r="H30" s="282"/>
      <c r="I30" s="326"/>
      <c r="J30" s="330"/>
      <c r="K30" s="99"/>
      <c r="L30" s="47"/>
      <c r="M30" s="286"/>
      <c r="N30" s="287"/>
      <c r="O30" s="46"/>
      <c r="P30" s="46"/>
      <c r="Q30" s="73"/>
      <c r="R30" s="74"/>
      <c r="S30" s="43"/>
    </row>
    <row r="31" spans="1:19" ht="11.25" customHeight="1" hidden="1">
      <c r="A31" s="269"/>
      <c r="B31" s="271"/>
      <c r="C31" s="237"/>
      <c r="D31" s="241"/>
      <c r="E31" s="335"/>
      <c r="F31" s="279"/>
      <c r="G31" s="279"/>
      <c r="H31" s="283"/>
      <c r="I31" s="327"/>
      <c r="J31" s="331"/>
      <c r="K31" s="66"/>
      <c r="L31" s="67"/>
      <c r="M31" s="206"/>
      <c r="N31" s="207"/>
      <c r="O31" s="36"/>
      <c r="P31" s="35"/>
      <c r="Q31" s="37"/>
      <c r="R31" s="38"/>
      <c r="S31" s="42"/>
    </row>
    <row r="32" spans="1:26" ht="11.25" customHeight="1" hidden="1">
      <c r="A32" s="269"/>
      <c r="B32" s="271"/>
      <c r="C32" s="237"/>
      <c r="D32" s="241"/>
      <c r="E32" s="335"/>
      <c r="F32" s="279"/>
      <c r="G32" s="279"/>
      <c r="H32" s="283"/>
      <c r="I32" s="327"/>
      <c r="J32" s="331"/>
      <c r="K32" s="39"/>
      <c r="L32" s="35"/>
      <c r="M32" s="288"/>
      <c r="N32" s="289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69"/>
      <c r="B33" s="271"/>
      <c r="C33" s="237"/>
      <c r="D33" s="241"/>
      <c r="E33" s="335"/>
      <c r="F33" s="279"/>
      <c r="G33" s="279"/>
      <c r="H33" s="283"/>
      <c r="I33" s="327"/>
      <c r="J33" s="331"/>
      <c r="K33" s="70"/>
      <c r="L33" s="71"/>
      <c r="M33" s="290"/>
      <c r="N33" s="291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69"/>
      <c r="B34" s="271"/>
      <c r="C34" s="237"/>
      <c r="D34" s="241"/>
      <c r="E34" s="335"/>
      <c r="F34" s="279"/>
      <c r="G34" s="279"/>
      <c r="H34" s="283"/>
      <c r="I34" s="327"/>
      <c r="J34" s="331"/>
      <c r="K34" s="39"/>
      <c r="L34" s="35"/>
      <c r="M34" s="209"/>
      <c r="N34" s="243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69"/>
      <c r="B35" s="271"/>
      <c r="C35" s="237"/>
      <c r="D35" s="241"/>
      <c r="E35" s="335"/>
      <c r="F35" s="279"/>
      <c r="G35" s="279"/>
      <c r="H35" s="283"/>
      <c r="I35" s="327"/>
      <c r="J35" s="331"/>
      <c r="K35" s="77"/>
      <c r="L35" s="78"/>
      <c r="M35" s="288"/>
      <c r="N35" s="292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70"/>
      <c r="B36" s="271"/>
      <c r="C36" s="237"/>
      <c r="D36" s="242"/>
      <c r="E36" s="284"/>
      <c r="F36" s="336"/>
      <c r="G36" s="280"/>
      <c r="H36" s="284"/>
      <c r="I36" s="328"/>
      <c r="J36" s="332"/>
      <c r="K36" s="105"/>
      <c r="L36" s="106"/>
      <c r="M36" s="184"/>
      <c r="N36" s="184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285"/>
      <c r="N37" s="285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243"/>
      <c r="B38" s="245"/>
      <c r="C38" s="245"/>
      <c r="D38" s="247"/>
      <c r="E38" s="233"/>
      <c r="F38" s="234"/>
      <c r="G38" s="234"/>
      <c r="H38" s="267"/>
      <c r="I38" s="238"/>
      <c r="J38" s="211"/>
      <c r="K38" s="101"/>
      <c r="L38" s="100"/>
      <c r="M38" s="208"/>
      <c r="N38" s="185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244"/>
      <c r="B39" s="246"/>
      <c r="C39" s="246"/>
      <c r="D39" s="248"/>
      <c r="E39" s="191"/>
      <c r="F39" s="191"/>
      <c r="G39" s="191"/>
      <c r="H39" s="191"/>
      <c r="I39" s="195"/>
      <c r="J39" s="212"/>
      <c r="K39" s="58"/>
      <c r="L39" s="86"/>
      <c r="M39" s="184"/>
      <c r="N39" s="184"/>
      <c r="O39" s="40"/>
      <c r="P39" s="40"/>
      <c r="Q39" s="89"/>
      <c r="R39" s="51"/>
    </row>
    <row r="40" spans="1:18" ht="9.75" customHeight="1" hidden="1">
      <c r="A40" s="244"/>
      <c r="B40" s="246"/>
      <c r="C40" s="246"/>
      <c r="D40" s="248"/>
      <c r="E40" s="191"/>
      <c r="F40" s="191"/>
      <c r="G40" s="191"/>
      <c r="H40" s="191"/>
      <c r="I40" s="195"/>
      <c r="J40" s="212"/>
      <c r="K40" s="58"/>
      <c r="L40" s="86"/>
      <c r="M40" s="184"/>
      <c r="N40" s="184"/>
      <c r="O40" s="40"/>
      <c r="P40" s="40"/>
      <c r="Q40" s="89"/>
      <c r="R40" s="51"/>
    </row>
    <row r="41" spans="1:18" ht="11.25" customHeight="1" hidden="1">
      <c r="A41" s="244"/>
      <c r="B41" s="246"/>
      <c r="C41" s="246"/>
      <c r="D41" s="248"/>
      <c r="E41" s="191"/>
      <c r="F41" s="191"/>
      <c r="G41" s="191"/>
      <c r="H41" s="191"/>
      <c r="I41" s="195"/>
      <c r="J41" s="212"/>
      <c r="K41" s="58"/>
      <c r="L41" s="86"/>
      <c r="M41" s="196"/>
      <c r="N41" s="198"/>
      <c r="O41" s="40"/>
      <c r="P41" s="107"/>
      <c r="Q41" s="89"/>
      <c r="R41" s="51"/>
    </row>
    <row r="42" spans="1:18" ht="11.25" customHeight="1" hidden="1">
      <c r="A42" s="244"/>
      <c r="B42" s="246"/>
      <c r="C42" s="246"/>
      <c r="D42" s="248"/>
      <c r="E42" s="191"/>
      <c r="F42" s="191"/>
      <c r="G42" s="191"/>
      <c r="H42" s="191"/>
      <c r="I42" s="195"/>
      <c r="J42" s="212"/>
      <c r="K42" s="58"/>
      <c r="L42" s="86"/>
      <c r="M42" s="274"/>
      <c r="N42" s="275"/>
      <c r="O42" s="40"/>
      <c r="P42" s="88"/>
      <c r="Q42" s="89"/>
      <c r="R42" s="51"/>
    </row>
    <row r="43" spans="1:18" ht="11.25" customHeight="1" hidden="1">
      <c r="A43" s="244"/>
      <c r="B43" s="246"/>
      <c r="C43" s="246"/>
      <c r="D43" s="248"/>
      <c r="E43" s="191"/>
      <c r="F43" s="191"/>
      <c r="G43" s="191"/>
      <c r="H43" s="191"/>
      <c r="I43" s="195"/>
      <c r="J43" s="212"/>
      <c r="K43" s="58"/>
      <c r="L43" s="86"/>
      <c r="M43" s="274"/>
      <c r="N43" s="275"/>
      <c r="O43" s="40"/>
      <c r="P43" s="88"/>
      <c r="Q43" s="89"/>
      <c r="R43" s="51"/>
    </row>
    <row r="44" spans="1:18" ht="10.5" customHeight="1" hidden="1">
      <c r="A44" s="244"/>
      <c r="B44" s="246"/>
      <c r="C44" s="246"/>
      <c r="D44" s="248"/>
      <c r="E44" s="191"/>
      <c r="F44" s="191"/>
      <c r="G44" s="191"/>
      <c r="H44" s="191"/>
      <c r="I44" s="195"/>
      <c r="J44" s="212"/>
      <c r="K44" s="58"/>
      <c r="L44" s="86"/>
      <c r="M44" s="274"/>
      <c r="N44" s="275"/>
      <c r="O44" s="40"/>
      <c r="P44" s="108"/>
      <c r="Q44" s="69"/>
      <c r="R44" s="51"/>
    </row>
    <row r="45" spans="1:19" ht="12" customHeight="1" hidden="1">
      <c r="A45" s="244"/>
      <c r="B45" s="246"/>
      <c r="C45" s="246"/>
      <c r="D45" s="246"/>
      <c r="E45" s="191"/>
      <c r="F45" s="191"/>
      <c r="G45" s="191"/>
      <c r="H45" s="191"/>
      <c r="I45" s="195"/>
      <c r="J45" s="212"/>
      <c r="K45" s="87"/>
      <c r="L45" s="88"/>
      <c r="M45" s="184"/>
      <c r="N45" s="184"/>
      <c r="O45" s="34"/>
      <c r="P45" s="88"/>
      <c r="Q45" s="90"/>
      <c r="R45" s="75"/>
      <c r="S45" s="42"/>
    </row>
    <row r="46" spans="1:19" ht="13.5" customHeight="1" hidden="1">
      <c r="A46" s="244"/>
      <c r="B46" s="246"/>
      <c r="C46" s="246"/>
      <c r="D46" s="246"/>
      <c r="E46" s="191"/>
      <c r="F46" s="191"/>
      <c r="G46" s="191"/>
      <c r="H46" s="191"/>
      <c r="I46" s="195"/>
      <c r="J46" s="212"/>
      <c r="K46" s="87"/>
      <c r="L46" s="88"/>
      <c r="M46" s="184"/>
      <c r="N46" s="184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273"/>
      <c r="N47" s="273"/>
      <c r="O47" s="33"/>
      <c r="P47" s="57"/>
      <c r="Q47" s="52"/>
      <c r="R47" s="53"/>
    </row>
    <row r="48" spans="4:10" ht="0.75" customHeight="1" thickBot="1">
      <c r="D48" s="32"/>
      <c r="J48" s="49"/>
    </row>
    <row r="49" spans="1:29" ht="15" customHeight="1">
      <c r="A49" s="370">
        <v>1</v>
      </c>
      <c r="B49" s="199" t="s">
        <v>62</v>
      </c>
      <c r="C49" s="201" t="s">
        <v>61</v>
      </c>
      <c r="D49" s="375" t="s">
        <v>52</v>
      </c>
      <c r="E49" s="202" t="s">
        <v>63</v>
      </c>
      <c r="F49" s="373">
        <v>9908490</v>
      </c>
      <c r="G49" s="190">
        <v>13.8623</v>
      </c>
      <c r="H49" s="192">
        <v>42993</v>
      </c>
      <c r="I49" s="194"/>
      <c r="J49" s="186">
        <v>42993</v>
      </c>
      <c r="K49" s="111">
        <v>443139.07</v>
      </c>
      <c r="L49" s="109" t="s">
        <v>64</v>
      </c>
      <c r="M49" s="208">
        <v>443139.07</v>
      </c>
      <c r="N49" s="185"/>
      <c r="O49" s="40"/>
      <c r="P49" s="40"/>
      <c r="Q49" s="89"/>
      <c r="R49" s="5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70"/>
      <c r="B50" s="200"/>
      <c r="C50" s="188"/>
      <c r="D50" s="376"/>
      <c r="E50" s="203"/>
      <c r="F50" s="374"/>
      <c r="G50" s="191"/>
      <c r="H50" s="193"/>
      <c r="I50" s="195"/>
      <c r="J50" s="187"/>
      <c r="K50" s="115">
        <v>107197.22</v>
      </c>
      <c r="L50" s="116">
        <v>42751</v>
      </c>
      <c r="M50" s="196">
        <v>107197.22</v>
      </c>
      <c r="N50" s="198"/>
      <c r="O50" s="40"/>
      <c r="P50" s="40"/>
      <c r="Q50" s="89"/>
      <c r="R50" s="51"/>
    </row>
    <row r="51" spans="1:18" ht="12" customHeight="1">
      <c r="A51" s="370"/>
      <c r="B51" s="200"/>
      <c r="C51" s="188"/>
      <c r="D51" s="376"/>
      <c r="E51" s="203"/>
      <c r="F51" s="374"/>
      <c r="G51" s="191"/>
      <c r="H51" s="193"/>
      <c r="I51" s="195"/>
      <c r="J51" s="187"/>
      <c r="K51" s="115">
        <v>116657.21</v>
      </c>
      <c r="L51" s="116">
        <v>42781</v>
      </c>
      <c r="M51" s="196">
        <v>116657.21</v>
      </c>
      <c r="N51" s="197"/>
      <c r="O51" s="40"/>
      <c r="P51" s="85">
        <v>42781</v>
      </c>
      <c r="Q51" s="95">
        <v>500000</v>
      </c>
      <c r="R51" s="51"/>
    </row>
    <row r="52" spans="1:18" ht="11.25" customHeight="1">
      <c r="A52" s="370"/>
      <c r="B52" s="188"/>
      <c r="C52" s="188"/>
      <c r="D52" s="376"/>
      <c r="E52" s="203"/>
      <c r="F52" s="374"/>
      <c r="G52" s="191"/>
      <c r="H52" s="191"/>
      <c r="I52" s="195"/>
      <c r="J52" s="188"/>
      <c r="K52" s="115">
        <v>100050.76</v>
      </c>
      <c r="L52" s="116">
        <v>42809</v>
      </c>
      <c r="M52" s="184">
        <v>100050.76</v>
      </c>
      <c r="N52" s="185"/>
      <c r="O52" s="40"/>
      <c r="P52" s="85">
        <v>42809</v>
      </c>
      <c r="Q52" s="95">
        <v>1350000</v>
      </c>
      <c r="R52" s="51"/>
    </row>
    <row r="53" spans="1:18" ht="11.25" customHeight="1">
      <c r="A53" s="370"/>
      <c r="B53" s="188"/>
      <c r="C53" s="188"/>
      <c r="D53" s="376"/>
      <c r="E53" s="203"/>
      <c r="F53" s="374"/>
      <c r="G53" s="191"/>
      <c r="H53" s="191"/>
      <c r="I53" s="195"/>
      <c r="J53" s="188"/>
      <c r="K53" s="115">
        <v>94876.31</v>
      </c>
      <c r="L53" s="116">
        <v>42842</v>
      </c>
      <c r="M53" s="184">
        <v>94876.31</v>
      </c>
      <c r="N53" s="185"/>
      <c r="O53" s="40"/>
      <c r="P53" s="85">
        <v>42842</v>
      </c>
      <c r="Q53" s="95">
        <v>1350000</v>
      </c>
      <c r="R53" s="51"/>
    </row>
    <row r="54" spans="1:18" ht="11.25" customHeight="1">
      <c r="A54" s="370"/>
      <c r="B54" s="188"/>
      <c r="C54" s="188"/>
      <c r="D54" s="376"/>
      <c r="E54" s="191"/>
      <c r="F54" s="374"/>
      <c r="G54" s="191"/>
      <c r="H54" s="191"/>
      <c r="I54" s="195"/>
      <c r="J54" s="188"/>
      <c r="K54" s="58">
        <v>67268.51</v>
      </c>
      <c r="L54" s="86">
        <v>42866</v>
      </c>
      <c r="M54" s="274">
        <v>67268.51</v>
      </c>
      <c r="N54" s="275"/>
      <c r="O54" s="40"/>
      <c r="P54" s="85">
        <v>42866</v>
      </c>
      <c r="Q54" s="89">
        <v>6708490</v>
      </c>
      <c r="R54" s="51"/>
    </row>
    <row r="55" spans="1:19" ht="12" customHeight="1">
      <c r="A55" s="370"/>
      <c r="B55" s="188"/>
      <c r="C55" s="188"/>
      <c r="D55" s="376"/>
      <c r="E55" s="191"/>
      <c r="F55" s="374"/>
      <c r="G55" s="191"/>
      <c r="H55" s="191"/>
      <c r="I55" s="195"/>
      <c r="J55" s="188"/>
      <c r="K55" s="87"/>
      <c r="L55" s="88"/>
      <c r="M55" s="184"/>
      <c r="N55" s="184"/>
      <c r="O55" s="34"/>
      <c r="P55" s="85"/>
      <c r="Q55" s="90"/>
      <c r="R55" s="75"/>
      <c r="S55" s="42"/>
    </row>
    <row r="56" spans="1:19" ht="13.5" customHeight="1" thickBot="1">
      <c r="A56" s="372"/>
      <c r="B56" s="188"/>
      <c r="C56" s="188"/>
      <c r="D56" s="376"/>
      <c r="E56" s="191"/>
      <c r="F56" s="374"/>
      <c r="G56" s="191"/>
      <c r="H56" s="191"/>
      <c r="I56" s="195"/>
      <c r="J56" s="188"/>
      <c r="K56" s="112"/>
      <c r="L56" s="113"/>
      <c r="M56" s="276"/>
      <c r="N56" s="276"/>
      <c r="O56" s="126"/>
      <c r="P56" s="127"/>
      <c r="Q56" s="114"/>
      <c r="R56" s="128"/>
      <c r="S56" s="42"/>
    </row>
    <row r="57" spans="1:123" s="139" customFormat="1" ht="13.5" customHeight="1" thickBot="1">
      <c r="A57" s="175" t="s">
        <v>54</v>
      </c>
      <c r="B57" s="176"/>
      <c r="C57" s="176"/>
      <c r="D57" s="180"/>
      <c r="E57" s="177"/>
      <c r="F57" s="181">
        <f>F49</f>
        <v>9908490</v>
      </c>
      <c r="G57" s="177"/>
      <c r="H57" s="177"/>
      <c r="I57" s="174"/>
      <c r="J57" s="178"/>
      <c r="K57" s="135">
        <f>K53+K54+K52+K51+K50+K49</f>
        <v>929189.0800000001</v>
      </c>
      <c r="L57" s="136"/>
      <c r="M57" s="264">
        <f>M54+M53+M52+M51+M50+M49</f>
        <v>929189.0800000001</v>
      </c>
      <c r="N57" s="265"/>
      <c r="O57" s="137"/>
      <c r="P57" s="138"/>
      <c r="Q57" s="179">
        <f>Q53+Q52+Q51+Q54</f>
        <v>9908490</v>
      </c>
      <c r="R57" s="51">
        <f>F57-Q57</f>
        <v>0</v>
      </c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</row>
    <row r="58" spans="1:19" ht="14.25" customHeight="1">
      <c r="A58" s="372">
        <v>2</v>
      </c>
      <c r="B58" s="234" t="s">
        <v>65</v>
      </c>
      <c r="C58" s="379" t="s">
        <v>66</v>
      </c>
      <c r="D58" s="382" t="s">
        <v>52</v>
      </c>
      <c r="E58" s="233" t="s">
        <v>67</v>
      </c>
      <c r="F58" s="384">
        <v>9908490</v>
      </c>
      <c r="G58" s="372">
        <v>9.677614</v>
      </c>
      <c r="H58" s="211">
        <v>43235</v>
      </c>
      <c r="I58" s="372"/>
      <c r="J58" s="211">
        <v>43235</v>
      </c>
      <c r="K58" s="129">
        <v>9279.9</v>
      </c>
      <c r="L58" s="130">
        <v>42870</v>
      </c>
      <c r="M58" s="266">
        <v>9279.9</v>
      </c>
      <c r="N58" s="266"/>
      <c r="O58" s="131"/>
      <c r="P58" s="132"/>
      <c r="Q58" s="133"/>
      <c r="R58" s="134"/>
      <c r="S58" s="42"/>
    </row>
    <row r="59" spans="1:19" ht="12.75" customHeight="1">
      <c r="A59" s="377"/>
      <c r="B59" s="188"/>
      <c r="C59" s="380"/>
      <c r="D59" s="382"/>
      <c r="E59" s="200"/>
      <c r="F59" s="385"/>
      <c r="G59" s="377"/>
      <c r="H59" s="377"/>
      <c r="I59" s="377"/>
      <c r="J59" s="377"/>
      <c r="K59" s="115">
        <v>57535.4</v>
      </c>
      <c r="L59" s="116">
        <v>42901</v>
      </c>
      <c r="M59" s="196">
        <v>57535.4</v>
      </c>
      <c r="N59" s="198"/>
      <c r="O59" s="34"/>
      <c r="P59" s="85"/>
      <c r="Q59" s="95"/>
      <c r="R59" s="75"/>
      <c r="S59" s="42"/>
    </row>
    <row r="60" spans="1:19" ht="12" customHeight="1">
      <c r="A60" s="377"/>
      <c r="B60" s="188"/>
      <c r="C60" s="380"/>
      <c r="D60" s="382"/>
      <c r="E60" s="200"/>
      <c r="F60" s="385"/>
      <c r="G60" s="377"/>
      <c r="H60" s="377"/>
      <c r="I60" s="377"/>
      <c r="J60" s="377"/>
      <c r="K60" s="115">
        <v>55679.42</v>
      </c>
      <c r="L60" s="116">
        <v>42933</v>
      </c>
      <c r="M60" s="196">
        <v>55679.42</v>
      </c>
      <c r="N60" s="197"/>
      <c r="O60" s="34"/>
      <c r="P60" s="85"/>
      <c r="Q60" s="95"/>
      <c r="R60" s="75"/>
      <c r="S60" s="42"/>
    </row>
    <row r="61" spans="1:19" ht="10.5" customHeight="1">
      <c r="A61" s="377"/>
      <c r="B61" s="188"/>
      <c r="C61" s="380"/>
      <c r="D61" s="382"/>
      <c r="E61" s="200"/>
      <c r="F61" s="385"/>
      <c r="G61" s="377"/>
      <c r="H61" s="377"/>
      <c r="I61" s="377"/>
      <c r="J61" s="377"/>
      <c r="K61" s="115">
        <v>57535.4</v>
      </c>
      <c r="L61" s="116">
        <v>42962</v>
      </c>
      <c r="M61" s="184">
        <v>57535.4</v>
      </c>
      <c r="N61" s="185"/>
      <c r="O61" s="34"/>
      <c r="P61" s="85"/>
      <c r="Q61" s="95"/>
      <c r="R61" s="75"/>
      <c r="S61" s="42"/>
    </row>
    <row r="62" spans="1:19" ht="10.5" customHeight="1">
      <c r="A62" s="377"/>
      <c r="B62" s="188"/>
      <c r="C62" s="380"/>
      <c r="D62" s="382"/>
      <c r="E62" s="200"/>
      <c r="F62" s="385"/>
      <c r="G62" s="377"/>
      <c r="H62" s="377"/>
      <c r="I62" s="377"/>
      <c r="J62" s="377"/>
      <c r="K62" s="115">
        <v>57535.4</v>
      </c>
      <c r="L62" s="116">
        <v>42993</v>
      </c>
      <c r="M62" s="184">
        <v>57535.4</v>
      </c>
      <c r="N62" s="185"/>
      <c r="O62" s="34"/>
      <c r="P62" s="85"/>
      <c r="Q62" s="95"/>
      <c r="R62" s="75"/>
      <c r="S62" s="42"/>
    </row>
    <row r="63" spans="1:19" ht="11.25" customHeight="1">
      <c r="A63" s="377"/>
      <c r="B63" s="188"/>
      <c r="C63" s="380"/>
      <c r="D63" s="382"/>
      <c r="E63" s="200"/>
      <c r="F63" s="385"/>
      <c r="G63" s="377"/>
      <c r="H63" s="377"/>
      <c r="I63" s="377"/>
      <c r="J63" s="377"/>
      <c r="K63" s="115">
        <v>55679.42</v>
      </c>
      <c r="L63" s="116">
        <v>43024</v>
      </c>
      <c r="M63" s="184">
        <v>55679.42</v>
      </c>
      <c r="N63" s="185"/>
      <c r="O63" s="34"/>
      <c r="P63" s="85"/>
      <c r="Q63" s="95"/>
      <c r="R63" s="75"/>
      <c r="S63" s="42"/>
    </row>
    <row r="64" spans="1:19" ht="11.25" customHeight="1">
      <c r="A64" s="377"/>
      <c r="B64" s="188"/>
      <c r="C64" s="380"/>
      <c r="D64" s="382"/>
      <c r="E64" s="200"/>
      <c r="F64" s="385"/>
      <c r="G64" s="377"/>
      <c r="H64" s="377"/>
      <c r="I64" s="377"/>
      <c r="J64" s="377"/>
      <c r="K64" s="115">
        <v>57535.4</v>
      </c>
      <c r="L64" s="116">
        <v>43054</v>
      </c>
      <c r="M64" s="196">
        <v>57535.4</v>
      </c>
      <c r="N64" s="197"/>
      <c r="O64" s="34"/>
      <c r="P64" s="85"/>
      <c r="Q64" s="95"/>
      <c r="R64" s="75"/>
      <c r="S64" s="42"/>
    </row>
    <row r="65" spans="1:19" ht="11.25" customHeight="1">
      <c r="A65" s="378"/>
      <c r="B65" s="189"/>
      <c r="C65" s="381"/>
      <c r="D65" s="382"/>
      <c r="E65" s="383"/>
      <c r="F65" s="386"/>
      <c r="G65" s="378"/>
      <c r="H65" s="378"/>
      <c r="I65" s="378"/>
      <c r="J65" s="378"/>
      <c r="K65" s="115">
        <v>69560.25</v>
      </c>
      <c r="L65" s="116">
        <v>43084</v>
      </c>
      <c r="M65" s="184">
        <v>69560.25</v>
      </c>
      <c r="N65" s="185"/>
      <c r="O65" s="34"/>
      <c r="P65" s="85"/>
      <c r="Q65" s="95"/>
      <c r="R65" s="75"/>
      <c r="S65" s="42"/>
    </row>
    <row r="66" spans="1:18" ht="13.5" customHeight="1">
      <c r="A66" s="33" t="s">
        <v>53</v>
      </c>
      <c r="B66" s="33"/>
      <c r="C66" s="171"/>
      <c r="D66" s="171"/>
      <c r="E66" s="33"/>
      <c r="F66" s="55">
        <f>F49</f>
        <v>9908490</v>
      </c>
      <c r="G66" s="33"/>
      <c r="H66" s="33"/>
      <c r="I66" s="33"/>
      <c r="J66" s="33"/>
      <c r="K66" s="54">
        <f>K61+K60+K59+K58+K63+K62+K64+K65</f>
        <v>420340.59</v>
      </c>
      <c r="L66" s="33"/>
      <c r="M66" s="368">
        <f>M58+M59+M60+M61+M63+M62+M64+M65</f>
        <v>420340.59</v>
      </c>
      <c r="N66" s="368"/>
      <c r="O66" s="33"/>
      <c r="P66" s="33"/>
      <c r="Q66" s="55">
        <f>Q60+Q61+Q62</f>
        <v>0</v>
      </c>
      <c r="R66" s="55">
        <v>9908490</v>
      </c>
    </row>
    <row r="67" spans="1:18" ht="12.75">
      <c r="A67" s="40" t="s">
        <v>54</v>
      </c>
      <c r="B67" s="33"/>
      <c r="C67" s="33"/>
      <c r="D67" s="172"/>
      <c r="E67" s="33"/>
      <c r="F67" s="51">
        <f>F66+F57</f>
        <v>19816980</v>
      </c>
      <c r="G67" s="33"/>
      <c r="H67" s="33"/>
      <c r="I67" s="33"/>
      <c r="J67" s="33"/>
      <c r="K67" s="54">
        <f>K66+K57</f>
        <v>1349529.6700000002</v>
      </c>
      <c r="L67" s="33"/>
      <c r="M67" s="208">
        <f>M57+M66</f>
        <v>1349529.6700000002</v>
      </c>
      <c r="N67" s="208"/>
      <c r="O67" s="33"/>
      <c r="P67" s="33"/>
      <c r="Q67" s="51">
        <f>Q57+Q66</f>
        <v>9908490</v>
      </c>
      <c r="R67" s="51">
        <f>R66+R57</f>
        <v>9908490</v>
      </c>
    </row>
    <row r="68" ht="12.75" hidden="1">
      <c r="J68" s="49"/>
    </row>
    <row r="69" spans="1:16" ht="57.75" customHeight="1" hidden="1">
      <c r="A69" s="48"/>
      <c r="C69" s="48"/>
      <c r="D69" s="48"/>
      <c r="F69" s="48"/>
      <c r="I69" s="48"/>
      <c r="J69" s="48"/>
      <c r="M69" s="48"/>
      <c r="P69" s="48"/>
    </row>
    <row r="70" spans="1:16" ht="60.75" customHeight="1">
      <c r="A70" s="42"/>
      <c r="C70" s="42"/>
      <c r="D70" s="42"/>
      <c r="F70" s="42"/>
      <c r="I70" s="42"/>
      <c r="J70" s="42"/>
      <c r="M70" s="42"/>
      <c r="P70" s="42"/>
    </row>
    <row r="71" spans="1:17" ht="15" customHeight="1">
      <c r="A71" s="232" t="s">
        <v>26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1:17" ht="19.5" customHeight="1" thickBot="1">
      <c r="A72" s="345" t="s">
        <v>27</v>
      </c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</row>
    <row r="73" spans="1:17" ht="17.25" customHeight="1" thickBot="1">
      <c r="A73" s="1" t="s">
        <v>0</v>
      </c>
      <c r="B73" s="346" t="s">
        <v>29</v>
      </c>
      <c r="C73" s="348" t="s">
        <v>30</v>
      </c>
      <c r="D73" s="349"/>
      <c r="E73" s="348" t="s">
        <v>31</v>
      </c>
      <c r="F73" s="349"/>
      <c r="G73" s="348" t="s">
        <v>32</v>
      </c>
      <c r="H73" s="349"/>
      <c r="I73" s="224" t="s">
        <v>33</v>
      </c>
      <c r="J73" s="357" t="s">
        <v>34</v>
      </c>
      <c r="K73" s="349"/>
      <c r="L73" s="224" t="s">
        <v>35</v>
      </c>
      <c r="M73" s="315" t="s">
        <v>12</v>
      </c>
      <c r="N73" s="316"/>
      <c r="O73" s="316"/>
      <c r="P73" s="317"/>
      <c r="Q73" s="341" t="s">
        <v>36</v>
      </c>
    </row>
    <row r="74" spans="1:17" ht="59.25" customHeight="1" thickBot="1">
      <c r="A74" s="7" t="s">
        <v>28</v>
      </c>
      <c r="B74" s="347"/>
      <c r="C74" s="350"/>
      <c r="D74" s="351"/>
      <c r="E74" s="350"/>
      <c r="F74" s="351"/>
      <c r="G74" s="350"/>
      <c r="H74" s="351"/>
      <c r="I74" s="339"/>
      <c r="J74" s="358"/>
      <c r="K74" s="351"/>
      <c r="L74" s="321"/>
      <c r="M74" s="343" t="s">
        <v>14</v>
      </c>
      <c r="N74" s="344"/>
      <c r="O74" s="2" t="s">
        <v>16</v>
      </c>
      <c r="P74" s="2" t="s">
        <v>15</v>
      </c>
      <c r="Q74" s="342"/>
    </row>
    <row r="75" spans="1:17" ht="18" customHeight="1" hidden="1">
      <c r="A75" s="296"/>
      <c r="B75" s="305"/>
      <c r="C75" s="299"/>
      <c r="D75" s="300"/>
      <c r="E75" s="299"/>
      <c r="F75" s="300"/>
      <c r="G75" s="305"/>
      <c r="H75" s="305"/>
      <c r="I75" s="15"/>
      <c r="J75" s="305"/>
      <c r="K75" s="305"/>
      <c r="L75" s="24"/>
      <c r="M75" s="352"/>
      <c r="N75" s="353"/>
      <c r="O75" s="27"/>
      <c r="P75" s="24"/>
      <c r="Q75" s="15"/>
    </row>
    <row r="76" spans="1:17" ht="15" customHeight="1" hidden="1">
      <c r="A76" s="297"/>
      <c r="B76" s="306"/>
      <c r="C76" s="18"/>
      <c r="D76" s="19"/>
      <c r="E76" s="301"/>
      <c r="F76" s="302"/>
      <c r="G76" s="306"/>
      <c r="H76" s="306"/>
      <c r="I76" s="17"/>
      <c r="J76" s="20"/>
      <c r="K76" s="20"/>
      <c r="L76" s="25"/>
      <c r="M76" s="308"/>
      <c r="N76" s="309"/>
      <c r="O76" s="28"/>
      <c r="P76" s="25"/>
      <c r="Q76" s="17"/>
    </row>
    <row r="77" spans="1:17" ht="12.75" customHeight="1" hidden="1">
      <c r="A77" s="297"/>
      <c r="B77" s="306"/>
      <c r="C77" s="18"/>
      <c r="D77" s="19"/>
      <c r="E77" s="301"/>
      <c r="F77" s="302"/>
      <c r="G77" s="306"/>
      <c r="H77" s="306"/>
      <c r="I77" s="17"/>
      <c r="J77" s="20"/>
      <c r="K77" s="20"/>
      <c r="L77" s="25"/>
      <c r="M77" s="308"/>
      <c r="N77" s="309"/>
      <c r="O77" s="28"/>
      <c r="P77" s="25"/>
      <c r="Q77" s="17"/>
    </row>
    <row r="78" spans="1:17" ht="14.25" customHeight="1" hidden="1">
      <c r="A78" s="297"/>
      <c r="B78" s="306"/>
      <c r="C78" s="18"/>
      <c r="D78" s="19"/>
      <c r="E78" s="301"/>
      <c r="F78" s="302"/>
      <c r="G78" s="306"/>
      <c r="H78" s="306"/>
      <c r="I78" s="17"/>
      <c r="J78" s="20"/>
      <c r="K78" s="20"/>
      <c r="L78" s="25"/>
      <c r="M78" s="308"/>
      <c r="N78" s="309"/>
      <c r="O78" s="28"/>
      <c r="P78" s="25"/>
      <c r="Q78" s="17"/>
    </row>
    <row r="79" spans="1:17" ht="12.75" customHeight="1" hidden="1">
      <c r="A79" s="297"/>
      <c r="B79" s="306"/>
      <c r="C79" s="18"/>
      <c r="D79" s="19"/>
      <c r="E79" s="301"/>
      <c r="F79" s="302"/>
      <c r="G79" s="306"/>
      <c r="H79" s="306"/>
      <c r="I79" s="17"/>
      <c r="J79" s="20"/>
      <c r="K79" s="20"/>
      <c r="L79" s="25"/>
      <c r="M79" s="308"/>
      <c r="N79" s="309"/>
      <c r="O79" s="28"/>
      <c r="P79" s="25"/>
      <c r="Q79" s="17"/>
    </row>
    <row r="80" spans="1:17" ht="12.75" customHeight="1" hidden="1">
      <c r="A80" s="298"/>
      <c r="B80" s="307"/>
      <c r="C80" s="16"/>
      <c r="D80" s="12"/>
      <c r="E80" s="303"/>
      <c r="F80" s="304"/>
      <c r="G80" s="307"/>
      <c r="H80" s="307"/>
      <c r="I80" s="11"/>
      <c r="J80" s="21"/>
      <c r="K80" s="21"/>
      <c r="L80" s="26"/>
      <c r="M80" s="308"/>
      <c r="N80" s="309"/>
      <c r="O80" s="28"/>
      <c r="P80" s="26"/>
      <c r="Q80" s="11"/>
    </row>
    <row r="81" spans="1:17" ht="10.5" customHeight="1">
      <c r="A81" s="296"/>
      <c r="B81" s="296"/>
      <c r="C81" s="299"/>
      <c r="D81" s="300"/>
      <c r="E81" s="299"/>
      <c r="F81" s="300"/>
      <c r="G81" s="299"/>
      <c r="H81" s="300"/>
      <c r="I81" s="296"/>
      <c r="J81" s="299"/>
      <c r="K81" s="300"/>
      <c r="L81" s="354"/>
      <c r="M81" s="352"/>
      <c r="N81" s="362"/>
      <c r="O81" s="24"/>
      <c r="P81" s="354"/>
      <c r="Q81" s="296"/>
    </row>
    <row r="82" spans="1:17" ht="7.5" customHeight="1">
      <c r="A82" s="297"/>
      <c r="B82" s="297"/>
      <c r="C82" s="301"/>
      <c r="D82" s="302"/>
      <c r="E82" s="301"/>
      <c r="F82" s="302"/>
      <c r="G82" s="301"/>
      <c r="H82" s="302"/>
      <c r="I82" s="297"/>
      <c r="J82" s="301"/>
      <c r="K82" s="302"/>
      <c r="L82" s="355"/>
      <c r="M82" s="308"/>
      <c r="N82" s="359"/>
      <c r="O82" s="25"/>
      <c r="P82" s="355"/>
      <c r="Q82" s="297"/>
    </row>
    <row r="83" spans="1:17" ht="10.5" customHeight="1" hidden="1">
      <c r="A83" s="297"/>
      <c r="B83" s="297"/>
      <c r="C83" s="301"/>
      <c r="D83" s="302"/>
      <c r="E83" s="301"/>
      <c r="F83" s="302"/>
      <c r="G83" s="301"/>
      <c r="H83" s="302"/>
      <c r="I83" s="297"/>
      <c r="J83" s="301"/>
      <c r="K83" s="302"/>
      <c r="L83" s="355"/>
      <c r="M83" s="308"/>
      <c r="N83" s="359"/>
      <c r="O83" s="25"/>
      <c r="P83" s="355"/>
      <c r="Q83" s="297"/>
    </row>
    <row r="84" spans="1:17" ht="10.5" customHeight="1" hidden="1">
      <c r="A84" s="297"/>
      <c r="B84" s="297"/>
      <c r="C84" s="301"/>
      <c r="D84" s="302"/>
      <c r="E84" s="301"/>
      <c r="F84" s="302"/>
      <c r="G84" s="301"/>
      <c r="H84" s="302"/>
      <c r="I84" s="297"/>
      <c r="J84" s="301"/>
      <c r="K84" s="302"/>
      <c r="L84" s="355"/>
      <c r="M84" s="308"/>
      <c r="N84" s="359"/>
      <c r="O84" s="25"/>
      <c r="P84" s="355"/>
      <c r="Q84" s="297"/>
    </row>
    <row r="85" spans="1:17" ht="11.25" customHeight="1" hidden="1">
      <c r="A85" s="297"/>
      <c r="B85" s="297"/>
      <c r="C85" s="301"/>
      <c r="D85" s="302"/>
      <c r="E85" s="301"/>
      <c r="F85" s="302"/>
      <c r="G85" s="301"/>
      <c r="H85" s="302"/>
      <c r="I85" s="297"/>
      <c r="J85" s="301"/>
      <c r="K85" s="302"/>
      <c r="L85" s="355"/>
      <c r="M85" s="308"/>
      <c r="N85" s="309"/>
      <c r="O85" s="25"/>
      <c r="P85" s="355"/>
      <c r="Q85" s="297"/>
    </row>
    <row r="86" spans="1:17" ht="8.25" customHeight="1" hidden="1">
      <c r="A86" s="297"/>
      <c r="B86" s="297"/>
      <c r="C86" s="301"/>
      <c r="D86" s="302"/>
      <c r="E86" s="301"/>
      <c r="F86" s="302"/>
      <c r="G86" s="301"/>
      <c r="H86" s="302"/>
      <c r="I86" s="297"/>
      <c r="J86" s="301"/>
      <c r="K86" s="302"/>
      <c r="L86" s="355"/>
      <c r="M86" s="308"/>
      <c r="N86" s="309"/>
      <c r="O86" s="25"/>
      <c r="P86" s="355"/>
      <c r="Q86" s="297"/>
    </row>
    <row r="87" spans="1:17" ht="7.5" customHeight="1" hidden="1">
      <c r="A87" s="297"/>
      <c r="B87" s="297"/>
      <c r="C87" s="301"/>
      <c r="D87" s="302"/>
      <c r="E87" s="301"/>
      <c r="F87" s="302"/>
      <c r="G87" s="301"/>
      <c r="H87" s="302"/>
      <c r="I87" s="297"/>
      <c r="J87" s="301"/>
      <c r="K87" s="302"/>
      <c r="L87" s="356"/>
      <c r="M87" s="360"/>
      <c r="N87" s="361"/>
      <c r="O87" s="26"/>
      <c r="P87" s="356"/>
      <c r="Q87" s="298"/>
    </row>
    <row r="88" spans="1:17" ht="9.75" customHeight="1" hidden="1">
      <c r="A88" s="298"/>
      <c r="B88" s="298"/>
      <c r="C88" s="303"/>
      <c r="D88" s="304"/>
      <c r="E88" s="303"/>
      <c r="F88" s="304"/>
      <c r="G88" s="303"/>
      <c r="H88" s="304"/>
      <c r="I88" s="298"/>
      <c r="J88" s="303"/>
      <c r="K88" s="304"/>
      <c r="L88" s="30"/>
      <c r="M88" s="363"/>
      <c r="N88" s="364"/>
      <c r="O88" s="31"/>
      <c r="P88" s="30"/>
      <c r="Q88" s="11"/>
    </row>
    <row r="89" spans="1:17" ht="16.5" thickBot="1">
      <c r="A89" s="4" t="s">
        <v>17</v>
      </c>
      <c r="B89" s="22"/>
      <c r="C89" s="310"/>
      <c r="D89" s="311"/>
      <c r="E89" s="310"/>
      <c r="F89" s="311"/>
      <c r="G89" s="312"/>
      <c r="H89" s="312"/>
      <c r="I89" s="4"/>
      <c r="J89" s="365"/>
      <c r="K89" s="365"/>
      <c r="L89" s="23">
        <f>L88</f>
        <v>0</v>
      </c>
      <c r="M89" s="310"/>
      <c r="N89" s="311"/>
      <c r="O89" s="29">
        <f>O88</f>
        <v>0</v>
      </c>
      <c r="P89" s="23">
        <f>L89-O89</f>
        <v>0</v>
      </c>
      <c r="Q89" s="3"/>
    </row>
    <row r="91" spans="1:17" ht="15.75">
      <c r="A91" s="232" t="s">
        <v>37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</row>
    <row r="92" spans="1:17" ht="16.5" thickBot="1">
      <c r="A92" s="210" t="s">
        <v>38</v>
      </c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</row>
    <row r="93" spans="1:17" ht="42.75" thickBot="1">
      <c r="A93" s="14" t="s">
        <v>0</v>
      </c>
      <c r="B93" s="315" t="s">
        <v>39</v>
      </c>
      <c r="C93" s="317"/>
      <c r="D93" s="315" t="s">
        <v>40</v>
      </c>
      <c r="E93" s="317"/>
      <c r="F93" s="10" t="s">
        <v>41</v>
      </c>
      <c r="G93" s="315" t="s">
        <v>42</v>
      </c>
      <c r="H93" s="317"/>
      <c r="I93" s="315" t="s">
        <v>43</v>
      </c>
      <c r="J93" s="317"/>
      <c r="K93" s="10" t="s">
        <v>44</v>
      </c>
      <c r="L93" s="315" t="s">
        <v>45</v>
      </c>
      <c r="M93" s="316"/>
      <c r="N93" s="317"/>
      <c r="O93" s="316" t="s">
        <v>46</v>
      </c>
      <c r="P93" s="317"/>
      <c r="Q93" s="6" t="s">
        <v>47</v>
      </c>
    </row>
    <row r="94" spans="1:17" ht="16.5" thickBot="1">
      <c r="A94" s="4"/>
      <c r="B94" s="318"/>
      <c r="C94" s="319"/>
      <c r="D94" s="318"/>
      <c r="E94" s="319"/>
      <c r="F94" s="5"/>
      <c r="G94" s="318"/>
      <c r="H94" s="319"/>
      <c r="I94" s="318"/>
      <c r="J94" s="319"/>
      <c r="K94" s="5"/>
      <c r="L94" s="318"/>
      <c r="M94" s="366"/>
      <c r="N94" s="319"/>
      <c r="O94" s="366"/>
      <c r="P94" s="319"/>
      <c r="Q94" s="5"/>
    </row>
    <row r="95" spans="1:17" ht="16.5" thickBot="1">
      <c r="A95" s="4" t="s">
        <v>17</v>
      </c>
      <c r="B95" s="318"/>
      <c r="C95" s="319"/>
      <c r="D95" s="318"/>
      <c r="E95" s="319"/>
      <c r="F95" s="5"/>
      <c r="G95" s="318"/>
      <c r="H95" s="319"/>
      <c r="I95" s="318"/>
      <c r="J95" s="319"/>
      <c r="K95" s="5"/>
      <c r="L95" s="318"/>
      <c r="M95" s="366"/>
      <c r="N95" s="319"/>
      <c r="O95" s="366"/>
      <c r="P95" s="319"/>
      <c r="Q95" s="5"/>
    </row>
    <row r="96" spans="1:16" ht="15.75">
      <c r="A96" s="8" t="s">
        <v>49</v>
      </c>
      <c r="O96" s="367">
        <f>P89+R67+R22</f>
        <v>10248490</v>
      </c>
      <c r="P96" s="367"/>
    </row>
    <row r="97" spans="1:16" ht="15.75">
      <c r="A97" s="8" t="s">
        <v>48</v>
      </c>
      <c r="O97" s="313">
        <f>O96</f>
        <v>10248490</v>
      </c>
      <c r="P97" s="314"/>
    </row>
    <row r="98" ht="15.75">
      <c r="A98" s="13"/>
    </row>
    <row r="99" spans="1:6" ht="15.75" hidden="1">
      <c r="A99" s="295"/>
      <c r="B99" s="295"/>
      <c r="C99" s="295"/>
      <c r="D99" s="295"/>
      <c r="E99" s="295"/>
      <c r="F99" s="295"/>
    </row>
    <row r="100" spans="1:17" ht="15.75">
      <c r="A100" s="295" t="s">
        <v>60</v>
      </c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</row>
    <row r="101" ht="15.75">
      <c r="A101" s="9"/>
    </row>
    <row r="102" spans="1:16" ht="15.75">
      <c r="A102" s="295" t="s">
        <v>68</v>
      </c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</row>
    <row r="103" spans="1:3" ht="12.75">
      <c r="A103" t="s">
        <v>50</v>
      </c>
      <c r="B103">
        <v>883365</v>
      </c>
      <c r="C103" t="s">
        <v>51</v>
      </c>
    </row>
    <row r="107" ht="12.75">
      <c r="K107" s="42"/>
    </row>
    <row r="108" ht="12.75">
      <c r="K108" s="42"/>
    </row>
    <row r="137" ht="12.75">
      <c r="K137" s="42"/>
    </row>
  </sheetData>
  <sheetProtection/>
  <mergeCells count="212">
    <mergeCell ref="A1:R1"/>
    <mergeCell ref="A2:R2"/>
    <mergeCell ref="A3:R3"/>
    <mergeCell ref="A4:R4"/>
    <mergeCell ref="F5:F7"/>
    <mergeCell ref="G5:G7"/>
    <mergeCell ref="H5:H7"/>
    <mergeCell ref="I5:I7"/>
    <mergeCell ref="B5:B7"/>
    <mergeCell ref="C5:C7"/>
    <mergeCell ref="D5:D7"/>
    <mergeCell ref="E5:E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21:N21"/>
    <mergeCell ref="M22:N22"/>
    <mergeCell ref="A25:R25"/>
    <mergeCell ref="A26:R26"/>
    <mergeCell ref="M17:N17"/>
    <mergeCell ref="M18:N18"/>
    <mergeCell ref="M19:N19"/>
    <mergeCell ref="M20:N20"/>
    <mergeCell ref="P27:R27"/>
    <mergeCell ref="M28:N28"/>
    <mergeCell ref="F27:F28"/>
    <mergeCell ref="G27:G28"/>
    <mergeCell ref="H27:H28"/>
    <mergeCell ref="I27:I28"/>
    <mergeCell ref="A29:A36"/>
    <mergeCell ref="B29:B36"/>
    <mergeCell ref="C29:C36"/>
    <mergeCell ref="D29:D36"/>
    <mergeCell ref="J27:J28"/>
    <mergeCell ref="K27:O27"/>
    <mergeCell ref="B27:B28"/>
    <mergeCell ref="C27:C28"/>
    <mergeCell ref="D27:D28"/>
    <mergeCell ref="E27:E28"/>
    <mergeCell ref="M35:N35"/>
    <mergeCell ref="M36:N36"/>
    <mergeCell ref="E29:E36"/>
    <mergeCell ref="F29:F36"/>
    <mergeCell ref="G29:G36"/>
    <mergeCell ref="H29:H3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G58:G65"/>
    <mergeCell ref="H58:H65"/>
    <mergeCell ref="I58:I65"/>
    <mergeCell ref="J49:J56"/>
    <mergeCell ref="M49:N49"/>
    <mergeCell ref="M50:N50"/>
    <mergeCell ref="M51:N51"/>
    <mergeCell ref="M52:N52"/>
    <mergeCell ref="M53:N53"/>
    <mergeCell ref="M54:N54"/>
    <mergeCell ref="M63:N63"/>
    <mergeCell ref="M64:N64"/>
    <mergeCell ref="M65:N65"/>
    <mergeCell ref="M57:N57"/>
    <mergeCell ref="A58:A65"/>
    <mergeCell ref="B58:B65"/>
    <mergeCell ref="C58:C65"/>
    <mergeCell ref="D58:D65"/>
    <mergeCell ref="E58:E65"/>
    <mergeCell ref="F58:F65"/>
    <mergeCell ref="M66:N66"/>
    <mergeCell ref="M67:N67"/>
    <mergeCell ref="A71:Q71"/>
    <mergeCell ref="A72:Q72"/>
    <mergeCell ref="J58:J65"/>
    <mergeCell ref="M58:N58"/>
    <mergeCell ref="M59:N59"/>
    <mergeCell ref="M60:N60"/>
    <mergeCell ref="M61:N61"/>
    <mergeCell ref="M62:N62"/>
    <mergeCell ref="I73:I74"/>
    <mergeCell ref="J73:K74"/>
    <mergeCell ref="L73:L74"/>
    <mergeCell ref="M73:P73"/>
    <mergeCell ref="B73:B74"/>
    <mergeCell ref="C73:D74"/>
    <mergeCell ref="E73:F74"/>
    <mergeCell ref="G73:H74"/>
    <mergeCell ref="Q73:Q74"/>
    <mergeCell ref="M74:N74"/>
    <mergeCell ref="A75:A80"/>
    <mergeCell ref="B75:B80"/>
    <mergeCell ref="C75:D75"/>
    <mergeCell ref="E75:F80"/>
    <mergeCell ref="G75:H80"/>
    <mergeCell ref="J75:K75"/>
    <mergeCell ref="M75:N75"/>
    <mergeCell ref="M76:N76"/>
    <mergeCell ref="A81:A88"/>
    <mergeCell ref="B81:B88"/>
    <mergeCell ref="C81:D88"/>
    <mergeCell ref="E81:F88"/>
    <mergeCell ref="M77:N77"/>
    <mergeCell ref="M78:N78"/>
    <mergeCell ref="M79:N79"/>
    <mergeCell ref="M80:N80"/>
    <mergeCell ref="M81:N81"/>
    <mergeCell ref="P81:P87"/>
    <mergeCell ref="Q81:Q87"/>
    <mergeCell ref="M82:N82"/>
    <mergeCell ref="M83:N83"/>
    <mergeCell ref="M84:N84"/>
    <mergeCell ref="M85:N85"/>
    <mergeCell ref="M86:N86"/>
    <mergeCell ref="M87:N87"/>
    <mergeCell ref="M88:N88"/>
    <mergeCell ref="C89:D89"/>
    <mergeCell ref="E89:F89"/>
    <mergeCell ref="G89:H89"/>
    <mergeCell ref="J89:K89"/>
    <mergeCell ref="M89:N89"/>
    <mergeCell ref="G81:H88"/>
    <mergeCell ref="I81:I88"/>
    <mergeCell ref="J81:K88"/>
    <mergeCell ref="L81:L87"/>
    <mergeCell ref="A91:Q91"/>
    <mergeCell ref="A92:Q92"/>
    <mergeCell ref="B93:C93"/>
    <mergeCell ref="D93:E93"/>
    <mergeCell ref="G93:H93"/>
    <mergeCell ref="I93:J93"/>
    <mergeCell ref="L93:N93"/>
    <mergeCell ref="O93:P93"/>
    <mergeCell ref="I95:J95"/>
    <mergeCell ref="L95:N95"/>
    <mergeCell ref="O95:P95"/>
    <mergeCell ref="B94:C94"/>
    <mergeCell ref="D94:E94"/>
    <mergeCell ref="G94:H94"/>
    <mergeCell ref="I94:J94"/>
    <mergeCell ref="A102:P102"/>
    <mergeCell ref="O96:P96"/>
    <mergeCell ref="O97:P97"/>
    <mergeCell ref="A99:F99"/>
    <mergeCell ref="A100:Q100"/>
    <mergeCell ref="L94:N94"/>
    <mergeCell ref="O94:P94"/>
    <mergeCell ref="B95:C95"/>
    <mergeCell ref="D95:E95"/>
    <mergeCell ref="G95:H95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Финотдел</cp:lastModifiedBy>
  <cp:lastPrinted>2017-12-29T12:52:12Z</cp:lastPrinted>
  <dcterms:created xsi:type="dcterms:W3CDTF">1996-10-08T23:32:33Z</dcterms:created>
  <dcterms:modified xsi:type="dcterms:W3CDTF">2018-01-09T09:29:45Z</dcterms:modified>
  <cp:category/>
  <cp:version/>
  <cp:contentType/>
  <cp:contentStatus/>
</cp:coreProperties>
</file>