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'Лист1'!$A$1:$E$132</definedName>
  </definedNames>
  <calcPr fullCalcOnLoad="1"/>
</workbook>
</file>

<file path=xl/sharedStrings.xml><?xml version="1.0" encoding="utf-8"?>
<sst xmlns="http://schemas.openxmlformats.org/spreadsheetml/2006/main" count="252" uniqueCount="216">
  <si>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</si>
  <si>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</si>
  <si>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</si>
  <si>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</si>
  <si>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</si>
  <si>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</si>
  <si>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</si>
  <si>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</si>
  <si>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000 8500000000 0000 000</t>
  </si>
  <si>
    <t>ИТОГО</t>
  </si>
  <si>
    <t>ГОСУДАРСТВЕННАЯ ПОШЛИНА</t>
  </si>
  <si>
    <t>НАЛОГИ НА ПРИБЫЛЬ, ДОХОДЫ</t>
  </si>
  <si>
    <t>Налог на доходы физических лиц</t>
  </si>
  <si>
    <t>Единый сельскохозяйственный налог</t>
  </si>
  <si>
    <t>Налог на имущество организаций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</si>
  <si>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</si>
  <si>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</si>
  <si>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</si>
  <si>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</si>
  <si>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</si>
  <si>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</si>
  <si>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</si>
  <si>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</si>
  <si>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</si>
  <si>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</si>
  <si>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</si>
  <si>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</si>
  <si>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</si>
  <si>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</si>
  <si>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</si>
  <si>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</si>
  <si>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</si>
  <si>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</si>
  <si>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000 2020302100 0000 151</t>
  </si>
  <si>
    <t>Субвенции бюджетам муниципальных районов на  ежемесячное денежное вознаграждение за классное руководство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</si>
  <si>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</si>
  <si>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</si>
  <si>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182 1050300001 0000 110</t>
  </si>
  <si>
    <t>Код бюджетной классификации</t>
  </si>
  <si>
    <t>Наименование налога (сбора)</t>
  </si>
  <si>
    <t>Сумма            (тыс. рублей)</t>
  </si>
  <si>
    <t>903 2020302105 0000 151</t>
  </si>
  <si>
    <t>Субсидии бюджетам муниципальных районов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</si>
  <si>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912 2020204105 0000 151</t>
  </si>
  <si>
    <t>901 2020302405 0000 151</t>
  </si>
  <si>
    <t>936 2020401405 0000 151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</si>
  <si>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</si>
  <si>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________________</t>
  </si>
  <si>
    <t>Прочие дотации бюджетам муниципальных районов</t>
  </si>
  <si>
    <t>912 2020199905 0000 151</t>
  </si>
  <si>
    <t>Дотации на поддержку мер по обеспечению сбалансированности бюджетов муниципальных районов</t>
  </si>
  <si>
    <t>000 20201003 05 0000 151</t>
  </si>
  <si>
    <t>912 20201003 05 0000 151</t>
  </si>
  <si>
    <t>ИНЫЕ МЕЖБЮДЖЕТНЫЕ ТРАНСФЕРТЫ</t>
  </si>
  <si>
    <t>912 2020499905 0000 151</t>
  </si>
  <si>
    <t>НАЛОГОВЫЕ И НЕНАЛОГОВЫЕ ДОХОДЫ</t>
  </si>
  <si>
    <t>000 11400000 00 0000 000</t>
  </si>
  <si>
    <t>000 11201000 01 0000 120</t>
  </si>
  <si>
    <t>000 11200000 00 0000 000</t>
  </si>
  <si>
    <t>000 11101000 05 0000 120</t>
  </si>
  <si>
    <t>000 11100000 00 0000 000</t>
  </si>
  <si>
    <t>000 10803000 01 0000 110</t>
  </si>
  <si>
    <t>000 10800000 00 0000 000</t>
  </si>
  <si>
    <t>000 10602000 02 0000 110</t>
  </si>
  <si>
    <t>000 10600000 00 0000 000</t>
  </si>
  <si>
    <t>000 10502000 02 0000 110</t>
  </si>
  <si>
    <t>000 10501000 01 0000 110</t>
  </si>
  <si>
    <t>000 10500000 00 0000 000</t>
  </si>
  <si>
    <t>000 10102000 01 0000 110</t>
  </si>
  <si>
    <t>000 10100000 00 0000 000</t>
  </si>
  <si>
    <t>000 10000000 00 0000 000</t>
  </si>
  <si>
    <t>000 11600000 00 0000 000</t>
  </si>
  <si>
    <t>000 11690000 00 0000 140</t>
  </si>
  <si>
    <t>000 20000000 00 0000 000</t>
  </si>
  <si>
    <t>000 20200000 00 0000 000</t>
  </si>
  <si>
    <t>Межбюджетные трансферты , передаваемые бюджетам муниципальных районов на комплектование книжных фондов библиотек муниципальных образований</t>
  </si>
  <si>
    <t>939 20202999 05 0000 151</t>
  </si>
  <si>
    <t>Налог, взимаемый в связи с применением упрощенной сисиемы налогообложения</t>
  </si>
  <si>
    <t xml:space="preserve">Прочие межбюджетные трансферты </t>
  </si>
  <si>
    <t>955 20202999 05 0000 151</t>
  </si>
  <si>
    <t>ДОХОДЫ ОТ ОКАЗАНИЯ ПЛАТНЫХ УСЛУГ (РАБОТ) И КОМПЕНСАЦИИ ЗАТРАТ ГОСУДАРСТВА</t>
  </si>
  <si>
    <t>000 11105000 00 0000 120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</si>
  <si>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казенных).</t>
  </si>
  <si>
    <t>000 11301000 00 0000 130</t>
  </si>
  <si>
    <t>Прочие доходы от оказания платных услуг (работ)</t>
  </si>
  <si>
    <t>000 11402000 00 0000 000</t>
  </si>
  <si>
    <t>000 11406000 00 0000 430</t>
  </si>
  <si>
    <t>903 2020499905 0000 151</t>
  </si>
  <si>
    <t>000 20204999 00  0000 151</t>
  </si>
  <si>
    <t>000 11603000 00 0000 140</t>
  </si>
  <si>
    <t>000 11302000 00 0000 130</t>
  </si>
  <si>
    <t>Доходы от компенсации затрат государства</t>
  </si>
  <si>
    <t>936 2020499905 0000 151</t>
  </si>
  <si>
    <t>Налог, взимаемый в связи с применением патентной сисиемы налогообложения</t>
  </si>
  <si>
    <t>000 10300000 00 0000 000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</si>
  <si>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</si>
  <si>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</si>
  <si>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000 10302000 01 0000 110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</si>
  <si>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</si>
  <si>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</si>
  <si>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</si>
  <si>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</si>
  <si>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</si>
  <si>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</si>
  <si>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000 10504000 01 0000 110</t>
  </si>
  <si>
    <t>000 2020311200 0000 151</t>
  </si>
  <si>
    <t>Субвенции бюджетам муниципальных районов на возмещение части процентной ставки по инвестиционным кредитам на строительство и реконструкцию объектов мясного скотоводства</t>
  </si>
  <si>
    <t>955 2020305112 0000 151</t>
  </si>
  <si>
    <t>000 20700000 00 0000 180</t>
  </si>
  <si>
    <t>ПРОЧИЕ  БЕЗВОЗМЕЗДНЫЕ  ПОСТУПЛЕНИЯ</t>
  </si>
  <si>
    <t>000 20705000 05 0000 180</t>
  </si>
  <si>
    <t>Прочие безвозмездные поступления в бюджеты муниципальных районов</t>
  </si>
  <si>
    <t>903 20705030 05 0000 180</t>
  </si>
  <si>
    <t>Прочие субвенции бюджетам муниципальных районов</t>
  </si>
  <si>
    <t>Прочие субвенции</t>
  </si>
  <si>
    <t>904 2020402505 0000 151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</si>
  <si>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</si>
  <si>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000 2020311900 0000 151</t>
  </si>
  <si>
    <t>936 2020311905 0000 151</t>
  </si>
  <si>
    <t>000 20202216 00 0000 151</t>
  </si>
  <si>
    <t>000 20202216 05 0000 151</t>
  </si>
  <si>
    <t>936 20202216 05 0000 151</t>
  </si>
  <si>
    <t>Субсидия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</si>
  <si>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000 219 00000 00 0000 000</t>
  </si>
  <si>
    <t>ВОЗВРАТ ОСТАТКОВ СУБСИДИЙ, СУБВЕНЦИЙ И ИНЫХ МЕЖБЮДЖЕТНЫХ ТРАНСФЕРТОВ  ИМЕЮЩИХ ЦЕЛЕВОЕ НАЗНАЧЕНИЕ , ПРОШЛЫХ ЛЕТ ИЗ БЮДЖЕТОВ МУНИЦИПАЛЬНЫХ РАЙОНОВ</t>
  </si>
  <si>
    <t>000 21905000 05 0000 151</t>
  </si>
  <si>
    <t>Возврат остатков субсидий , субвенций и иных межбюджетных трансфертов, имеющих целевое назначение,прошлых лет из бюджетов муниципальных районов</t>
  </si>
  <si>
    <t>903 21905000 05 0000 151</t>
  </si>
  <si>
    <t>936 21905000 05 0000 151</t>
  </si>
  <si>
    <t xml:space="preserve">Поступления  сумм в возмещение вреда, причиняемого автомобильным дорогам  транспортными средствами, осуществляющими перевозки тяжеловесных и  (или) крупногабаритных грузов  </t>
  </si>
  <si>
    <t>000 11637000 00 0000 140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</si>
  <si>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</si>
  <si>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</si>
  <si>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000 11625000 00 0000 140</t>
  </si>
  <si>
    <r>
  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</t>
    </r>
    <r>
      <rPr>
        <sz val="12"/>
        <color indexed="8"/>
        <rFont val="Times New Roman"/>
        <family val="1"/>
      </rPr>
      <t>о рыболовстве и сохранении водных биологических ресурсов,</t>
    </r>
    <r>
      <rPr>
        <b/>
        <i/>
        <sz val="12"/>
        <color indexed="55"/>
        <rFont val="Times New Roman"/>
        <family val="1"/>
      </rPr>
      <t xml:space="preserve"> </t>
    </r>
    <r>
      <rPr>
        <sz val="12"/>
        <rFont val="Times New Roman"/>
        <family val="1"/>
      </rPr>
      <t>земельного законодательства, лесного законодательства, водного законодательства</t>
    </r>
  </si>
  <si>
    <t>000 11300000 00 0000 000</t>
  </si>
  <si>
    <t>000 11630003 01 0000140</t>
  </si>
  <si>
    <t>Прочие денежные взыскания (штрафы) за правонарушения в области дорожного движения</t>
  </si>
  <si>
    <t>000 11109000 00 0000 120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</si>
  <si>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</si>
  <si>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000 20210000 00 0000 151</t>
  </si>
  <si>
    <t>000 20215001 00 0000 151</t>
  </si>
  <si>
    <t>912 20215001 05 0000 151</t>
  </si>
  <si>
    <t>000 20220000 00 0000 151</t>
  </si>
  <si>
    <t>000 20220216 00 0000 151</t>
  </si>
  <si>
    <t>936 20220216 05 0000 151</t>
  </si>
  <si>
    <t>Субсидия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</si>
  <si>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000 20229999 00 0000 151</t>
  </si>
  <si>
    <t>903 20229999 05 0000 151</t>
  </si>
  <si>
    <t>904 20229999 05 0000 151</t>
  </si>
  <si>
    <t>912 20229999 05 0000 151</t>
  </si>
  <si>
    <t>919 20229999 05 0000 151</t>
  </si>
  <si>
    <t>936 20229999 05 0000 151</t>
  </si>
  <si>
    <t>937 20229999 05 0000 151</t>
  </si>
  <si>
    <t>000 2023000000 0000 151</t>
  </si>
  <si>
    <t>000 2023511800 0000 151</t>
  </si>
  <si>
    <t>912 2023511805 0000 151</t>
  </si>
  <si>
    <t>000 2023002400 0000 151</t>
  </si>
  <si>
    <t>903 2023002405 0000 151</t>
  </si>
  <si>
    <t>904 2023002405 0000 151</t>
  </si>
  <si>
    <t>912 2023002405 0000 151</t>
  </si>
  <si>
    <t>936 2023002405 0000 151</t>
  </si>
  <si>
    <t>939 2020302405 0000 151</t>
  </si>
  <si>
    <t>000 2023002700 0000 151</t>
  </si>
  <si>
    <t>Субвенции бюджетам  на содержание ребенка в семье опекуна и приемной семье, а также вознаграждение , причитающееся приемному родителю</t>
  </si>
  <si>
    <t>903 2023002705 0000 151</t>
  </si>
  <si>
    <t>Субвенции бюджетам муниципальных районов на содержание ребенка в семье опекуна и приемной семье, а также вознаграждение , причитающееся приемному родителю</t>
  </si>
  <si>
    <t>000 2023002900 0000 151</t>
  </si>
  <si>
    <t>Субвенции бюджетам  на компенсацию части  платы, взимаемой с родителей (законных представителей) за присмотр и уход за детьми,посещающими образовательные организации реализующие образовательные программы дошкольного образования</t>
  </si>
  <si>
    <t>903 2023002905 0000 151</t>
  </si>
  <si>
    <t>Субвенции бюджетам муниципальных районов на компенсацию части  платы, взимаемой с родителей (законных представителей) за присмотр и уход за детьми,посещающими образовательные организации реализующие образовательные программы дошкольного образования</t>
  </si>
  <si>
    <t>000 20235082 00 0000 151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</si>
  <si>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</si>
  <si>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936 20235082 05 0000 151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</si>
  <si>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</si>
  <si>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000 20235543 00 0000 151</t>
  </si>
  <si>
    <t>Субвенции бюджетам муниципальных образований на содействие достижению целевых показателей  региональных программ развития агропромышленного комплекса</t>
  </si>
  <si>
    <t>936 20235543 05 0000 151</t>
  </si>
  <si>
    <t>Субвенции бюджетам муниципальных районов на содействие достижению целевых показателей  региональных программ развития агропромышленного комплекса</t>
  </si>
  <si>
    <t>000 20235544 00 0000 151</t>
  </si>
  <si>
    <t>Субвенции бюджетам муниципальных образований на возмещение части процентной ставки по инвестиционным кредитам (займам)в агропромышленном комплексе</t>
  </si>
  <si>
    <t>936 20235544 05 0000 151</t>
  </si>
  <si>
    <t>Субвенции бюджетам муниципальных районов на возмещение части процентной ставки по инвестиционным кредитам (займам) в агропромышленном комплексе</t>
  </si>
  <si>
    <t>000 20239999 00 0000 151</t>
  </si>
  <si>
    <t>903 20239999 05 0000 151</t>
  </si>
  <si>
    <t>000 2024000000 0000 150</t>
  </si>
  <si>
    <t>000 20240014 00 0000 151</t>
  </si>
  <si>
    <t>Межбюджетные трансферты, передаваемые бюджетам муниципальных образований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</si>
  <si>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936 20240014 05 0000 151</t>
  </si>
  <si>
    <t>Прочие межбюджетные трансферты</t>
  </si>
  <si>
    <t>904 21905000 05 0000 151</t>
  </si>
  <si>
    <t>000 10807000 01 0000 110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</si>
  <si>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</si>
  <si>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000 11700000 00 0000 000</t>
  </si>
  <si>
    <t>000 11705000 00 0000 180</t>
  </si>
  <si>
    <t>Кассовое исполнение (тыс.руб.)</t>
  </si>
  <si>
    <t xml:space="preserve">% исполнения </t>
  </si>
  <si>
    <t>Приложение 1 к отчету</t>
  </si>
  <si>
    <t>904 20705020 05 0000 180</t>
  </si>
  <si>
    <t xml:space="preserve">Объем поступления доходов в бюджет района в 1 квартал  2018 года </t>
  </si>
  <si>
    <t>000 11628000 01 0000 140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</si>
  <si>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</si>
  <si>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00011635000 00 0000 140</t>
  </si>
  <si>
    <t>Суммы по искам о возмещении вреда, причиненного окружающей среде</t>
  </si>
  <si>
    <t>000 11641000 01 0000 140</t>
  </si>
  <si>
    <t>000 20225467 00 0000 151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</si>
  <si>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</si>
  <si>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</si>
  <si>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</si>
  <si>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912 20225467 05 0000 151</t>
  </si>
  <si>
    <t>000 20225555 05 0000 151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</si>
  <si>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</si>
  <si>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912 20225555 05 0000 151</t>
  </si>
  <si>
    <t>000 20235120 00 0000 151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</si>
  <si>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</si>
  <si>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936 20235120 05 0000 151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</si>
</sst>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5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5" fillId="0" borderId="10" xfId="0" applyNumberFormat="1" applyFont="1" applyBorder="1" applyAlignment="1" quotePrefix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 quotePrefix="1">
      <alignment wrapText="1"/>
    </xf>
    <xf numFmtId="0" fontId="4" fillId="0" borderId="11" xfId="0" applyNumberFormat="1" applyFont="1" applyBorder="1" applyAlignment="1" quotePrefix="1">
      <alignment wrapText="1"/>
    </xf>
    <xf numFmtId="2" fontId="4" fillId="0" borderId="11" xfId="0" applyNumberFormat="1" applyFont="1" applyBorder="1" applyAlignment="1" quotePrefix="1">
      <alignment wrapText="1"/>
    </xf>
    <xf numFmtId="49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/>
    </xf>
    <xf numFmtId="49" fontId="5" fillId="0" borderId="11" xfId="0" applyNumberFormat="1" applyFont="1" applyBorder="1" applyAlignment="1" quotePrefix="1">
      <alignment wrapText="1"/>
    </xf>
    <xf numFmtId="0" fontId="5" fillId="0" borderId="11" xfId="0" applyNumberFormat="1" applyFont="1" applyBorder="1" applyAlignment="1" quotePrefix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9" fontId="5" fillId="0" borderId="11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9" fontId="4" fillId="0" borderId="11" xfId="0" applyNumberFormat="1" applyFont="1" applyFill="1" applyBorder="1" applyAlignment="1">
      <alignment wrapText="1"/>
    </xf>
    <xf numFmtId="0" fontId="4" fillId="2" borderId="11" xfId="0" applyNumberFormat="1" applyFont="1" applyFill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2" fontId="5" fillId="0" borderId="11" xfId="0" applyNumberFormat="1" applyFont="1" applyFill="1" applyBorder="1" applyAlignment="1" applyProtection="1" quotePrefix="1">
      <alignment wrapText="1"/>
      <protection locked="0"/>
    </xf>
    <xf numFmtId="0" fontId="23" fillId="0" borderId="11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23" fillId="0" borderId="0" xfId="0" applyFont="1" applyAlignment="1">
      <alignment horizontal="justify" vertical="top" wrapText="1"/>
    </xf>
    <xf numFmtId="2" fontId="5" fillId="0" borderId="11" xfId="0" applyNumberFormat="1" applyFont="1" applyFill="1" applyBorder="1" applyAlignment="1" applyProtection="1">
      <alignment/>
      <protection locked="0"/>
    </xf>
    <xf numFmtId="2" fontId="4" fillId="0" borderId="11" xfId="0" applyNumberFormat="1" applyFont="1" applyFill="1" applyBorder="1" applyAlignment="1" applyProtection="1" quotePrefix="1">
      <alignment wrapText="1"/>
      <protection locked="0"/>
    </xf>
    <xf numFmtId="2" fontId="4" fillId="0" borderId="11" xfId="0" applyNumberFormat="1" applyFont="1" applyFill="1" applyBorder="1" applyAlignment="1" applyProtection="1">
      <alignment/>
      <protection locked="0"/>
    </xf>
    <xf numFmtId="2" fontId="4" fillId="0" borderId="11" xfId="0" applyNumberFormat="1" applyFont="1" applyFill="1" applyBorder="1" applyAlignment="1" applyProtection="1">
      <alignment wrapText="1"/>
      <protection locked="0"/>
    </xf>
    <xf numFmtId="168" fontId="5" fillId="0" borderId="11" xfId="0" applyNumberFormat="1" applyFont="1" applyFill="1" applyBorder="1" applyAlignment="1" applyProtection="1" quotePrefix="1">
      <alignment wrapText="1"/>
      <protection locked="0"/>
    </xf>
    <xf numFmtId="168" fontId="4" fillId="0" borderId="11" xfId="0" applyNumberFormat="1" applyFont="1" applyFill="1" applyBorder="1" applyAlignment="1" applyProtection="1" quotePrefix="1">
      <alignment wrapText="1"/>
      <protection locked="0"/>
    </xf>
    <xf numFmtId="0" fontId="0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168" fontId="4" fillId="0" borderId="11" xfId="0" applyNumberFormat="1" applyFont="1" applyFill="1" applyBorder="1" applyAlignment="1" applyProtection="1">
      <alignment wrapText="1"/>
      <protection locked="0"/>
    </xf>
    <xf numFmtId="0" fontId="24" fillId="0" borderId="0" xfId="0" applyFont="1" applyFill="1" applyAlignment="1">
      <alignment horizontal="left" wrapText="1"/>
    </xf>
    <xf numFmtId="0" fontId="23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68" fontId="4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4" fontId="5" fillId="0" borderId="11" xfId="0" applyNumberFormat="1" applyFont="1" applyFill="1" applyBorder="1" applyAlignment="1" applyProtection="1">
      <alignment horizontal="left"/>
      <protection locked="0"/>
    </xf>
    <xf numFmtId="2" fontId="26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28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5" fillId="0" borderId="1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tabSelected="1" zoomScale="85" zoomScaleNormal="85" zoomScalePageLayoutView="0" workbookViewId="0" topLeftCell="A1">
      <selection activeCell="D129" sqref="D129"/>
    </sheetView>
  </sheetViews>
  <sheetFormatPr defaultColWidth="9.00390625" defaultRowHeight="12.75"/>
  <cols>
    <col min="1" max="1" width="29.375" style="0" customWidth="1"/>
    <col min="2" max="2" width="66.50390625" style="1" customWidth="1"/>
    <col min="3" max="3" width="13.625" style="0" customWidth="1"/>
    <col min="4" max="5" width="13.875" style="0" customWidth="1"/>
  </cols>
  <sheetData>
    <row r="1" spans="1:3" ht="15">
      <c r="A1" s="60"/>
      <c r="B1" s="61"/>
      <c r="C1" s="61"/>
    </row>
    <row r="2" spans="1:10" ht="16.5" customHeight="1">
      <c r="A2" s="62"/>
      <c r="B2" s="63"/>
      <c r="C2" s="63"/>
      <c r="D2" s="66" t="s">
        <v>197</v>
      </c>
      <c r="E2" s="66"/>
      <c r="F2" s="66"/>
      <c r="G2" s="66"/>
      <c r="H2" s="66"/>
      <c r="I2" s="66"/>
      <c r="J2" s="66"/>
    </row>
    <row r="3" spans="1:3" ht="24" customHeight="1">
      <c r="A3" s="64"/>
      <c r="B3" s="64"/>
      <c r="C3" s="64"/>
    </row>
    <row r="4" spans="1:7" ht="49.5" customHeight="1">
      <c r="A4" s="65" t="s">
        <v>199</v>
      </c>
      <c r="B4" s="65"/>
      <c r="C4" s="65"/>
      <c r="D4" s="65"/>
      <c r="E4" s="65"/>
      <c r="F4" s="65"/>
      <c r="G4" s="65"/>
    </row>
    <row r="5" spans="1:3" ht="24" customHeight="1">
      <c r="A5" s="3"/>
      <c r="B5" s="2"/>
      <c r="C5" s="3"/>
    </row>
    <row r="6" spans="1:5" ht="46.5">
      <c r="A6" s="4" t="s">
        <v>38</v>
      </c>
      <c r="B6" s="5" t="s">
        <v>39</v>
      </c>
      <c r="C6" s="6" t="s">
        <v>40</v>
      </c>
      <c r="D6" s="53" t="s">
        <v>195</v>
      </c>
      <c r="E6" s="53" t="s">
        <v>196</v>
      </c>
    </row>
    <row r="7" spans="1:5" ht="15">
      <c r="A7" s="7"/>
      <c r="B7" s="8"/>
      <c r="C7" s="9"/>
      <c r="D7" s="43"/>
      <c r="E7" s="43"/>
    </row>
    <row r="8" spans="1:5" ht="15">
      <c r="A8" s="10" t="s">
        <v>70</v>
      </c>
      <c r="B8" s="11" t="s">
        <v>55</v>
      </c>
      <c r="C8" s="34">
        <f>C9+C13+C18+C20+C23+C27+C29+C32+C35+C11+C47</f>
        <v>56573.399999999994</v>
      </c>
      <c r="D8" s="34">
        <f>D9+D13+D18+D20+D23+D27+D29+D32+D35+D11+D47</f>
        <v>13378.789999999997</v>
      </c>
      <c r="E8" s="34">
        <f>D8/C8*100</f>
        <v>23.648552146415096</v>
      </c>
    </row>
    <row r="9" spans="1:5" ht="15">
      <c r="A9" s="12" t="s">
        <v>69</v>
      </c>
      <c r="B9" s="11" t="s">
        <v>11</v>
      </c>
      <c r="C9" s="29">
        <f>C10</f>
        <v>17523.9</v>
      </c>
      <c r="D9" s="29">
        <f>D10</f>
        <v>4489.26</v>
      </c>
      <c r="E9" s="34">
        <f aca="true" t="shared" si="0" ref="E9:E71">D9/C9*100</f>
        <v>25.617927516135108</v>
      </c>
    </row>
    <row r="10" spans="1:5" ht="15">
      <c r="A10" s="13" t="s">
        <v>68</v>
      </c>
      <c r="B10" s="14" t="s">
        <v>12</v>
      </c>
      <c r="C10" s="35">
        <v>17523.9</v>
      </c>
      <c r="D10" s="35">
        <v>4489.26</v>
      </c>
      <c r="E10" s="34">
        <f t="shared" si="0"/>
        <v>25.617927516135108</v>
      </c>
    </row>
    <row r="11" spans="1:5" ht="46.5">
      <c r="A11" s="12" t="s">
        <v>94</v>
      </c>
      <c r="B11" s="21" t="s">
        <v>95</v>
      </c>
      <c r="C11" s="29">
        <f>C12</f>
        <v>3013.7</v>
      </c>
      <c r="D11" s="29">
        <f>D12</f>
        <v>721.55</v>
      </c>
      <c r="E11" s="34">
        <f t="shared" si="0"/>
        <v>23.942330026213625</v>
      </c>
    </row>
    <row r="12" spans="1:5" ht="30.75">
      <c r="A12" s="13" t="s">
        <v>97</v>
      </c>
      <c r="B12" s="19" t="s">
        <v>96</v>
      </c>
      <c r="C12" s="35">
        <v>3013.7</v>
      </c>
      <c r="D12" s="35">
        <v>721.55</v>
      </c>
      <c r="E12" s="34">
        <f t="shared" si="0"/>
        <v>23.942330026213625</v>
      </c>
    </row>
    <row r="13" spans="1:5" ht="15">
      <c r="A13" s="10" t="s">
        <v>67</v>
      </c>
      <c r="B13" s="11" t="s">
        <v>0</v>
      </c>
      <c r="C13" s="34">
        <f>C14+C15+C16+C17</f>
        <v>18360.100000000002</v>
      </c>
      <c r="D13" s="34">
        <f>D14+D15+D16+D17</f>
        <v>3216.1499999999996</v>
      </c>
      <c r="E13" s="34">
        <f t="shared" si="0"/>
        <v>17.517061453913644</v>
      </c>
    </row>
    <row r="14" spans="1:5" ht="30.75">
      <c r="A14" s="15" t="s">
        <v>66</v>
      </c>
      <c r="B14" s="14" t="s">
        <v>77</v>
      </c>
      <c r="C14" s="36">
        <v>12686</v>
      </c>
      <c r="D14" s="36">
        <v>1796.31</v>
      </c>
      <c r="E14" s="34">
        <f t="shared" si="0"/>
        <v>14.159782437332492</v>
      </c>
    </row>
    <row r="15" spans="1:5" ht="30.75">
      <c r="A15" s="15" t="s">
        <v>65</v>
      </c>
      <c r="B15" s="14" t="s">
        <v>1</v>
      </c>
      <c r="C15" s="36">
        <v>5650</v>
      </c>
      <c r="D15" s="36">
        <v>1416.51</v>
      </c>
      <c r="E15" s="34">
        <f t="shared" si="0"/>
        <v>25.070973451327433</v>
      </c>
    </row>
    <row r="16" spans="1:5" ht="30.75">
      <c r="A16" s="13" t="s">
        <v>104</v>
      </c>
      <c r="B16" s="14" t="s">
        <v>93</v>
      </c>
      <c r="C16" s="35">
        <v>17.2</v>
      </c>
      <c r="D16" s="35">
        <v>3.33</v>
      </c>
      <c r="E16" s="34">
        <f t="shared" si="0"/>
        <v>19.360465116279073</v>
      </c>
    </row>
    <row r="17" spans="1:5" ht="15">
      <c r="A17" s="13" t="s">
        <v>37</v>
      </c>
      <c r="B17" s="14" t="s">
        <v>13</v>
      </c>
      <c r="C17" s="35">
        <v>6.9</v>
      </c>
      <c r="D17" s="35">
        <v>0</v>
      </c>
      <c r="E17" s="34">
        <f t="shared" si="0"/>
        <v>0</v>
      </c>
    </row>
    <row r="18" spans="1:5" ht="15">
      <c r="A18" s="10" t="s">
        <v>64</v>
      </c>
      <c r="B18" s="11" t="s">
        <v>2</v>
      </c>
      <c r="C18" s="34">
        <f>C19</f>
        <v>1580</v>
      </c>
      <c r="D18" s="34">
        <f>D19</f>
        <v>307.98</v>
      </c>
      <c r="E18" s="34">
        <f t="shared" si="0"/>
        <v>19.49240506329114</v>
      </c>
    </row>
    <row r="19" spans="1:5" ht="15">
      <c r="A19" s="13" t="s">
        <v>63</v>
      </c>
      <c r="B19" s="14" t="s">
        <v>14</v>
      </c>
      <c r="C19" s="35">
        <v>1580</v>
      </c>
      <c r="D19" s="35">
        <v>307.98</v>
      </c>
      <c r="E19" s="34">
        <f t="shared" si="0"/>
        <v>19.49240506329114</v>
      </c>
    </row>
    <row r="20" spans="1:5" ht="15">
      <c r="A20" s="10" t="s">
        <v>62</v>
      </c>
      <c r="B20" s="11" t="s">
        <v>10</v>
      </c>
      <c r="C20" s="34">
        <f>C21+C22</f>
        <v>670</v>
      </c>
      <c r="D20" s="34">
        <f>D21+D22</f>
        <v>149.49</v>
      </c>
      <c r="E20" s="34">
        <f t="shared" si="0"/>
        <v>22.311940298507462</v>
      </c>
    </row>
    <row r="21" spans="1:5" ht="30.75">
      <c r="A21" s="7" t="s">
        <v>61</v>
      </c>
      <c r="B21" s="8" t="s">
        <v>3</v>
      </c>
      <c r="C21" s="35">
        <v>660</v>
      </c>
      <c r="D21" s="35">
        <v>144.49</v>
      </c>
      <c r="E21" s="34">
        <f t="shared" si="0"/>
        <v>21.892424242424244</v>
      </c>
    </row>
    <row r="22" spans="1:5" ht="30.75">
      <c r="A22" s="13" t="s">
        <v>191</v>
      </c>
      <c r="B22" s="2" t="s">
        <v>192</v>
      </c>
      <c r="C22" s="35">
        <v>10</v>
      </c>
      <c r="D22" s="35">
        <v>5</v>
      </c>
      <c r="E22" s="34">
        <f t="shared" si="0"/>
        <v>50</v>
      </c>
    </row>
    <row r="23" spans="1:5" ht="46.5">
      <c r="A23" s="16" t="s">
        <v>60</v>
      </c>
      <c r="B23" s="17" t="s">
        <v>4</v>
      </c>
      <c r="C23" s="29">
        <f>C24+C25+C26</f>
        <v>1672.6</v>
      </c>
      <c r="D23" s="29">
        <f>D24+D25+D26</f>
        <v>319.67</v>
      </c>
      <c r="E23" s="34">
        <f t="shared" si="0"/>
        <v>19.112160707879948</v>
      </c>
    </row>
    <row r="24" spans="1:5" ht="78" hidden="1">
      <c r="A24" s="12" t="s">
        <v>59</v>
      </c>
      <c r="B24" s="11" t="s">
        <v>15</v>
      </c>
      <c r="C24" s="29"/>
      <c r="D24" s="29"/>
      <c r="E24" s="34" t="e">
        <f t="shared" si="0"/>
        <v>#DIV/0!</v>
      </c>
    </row>
    <row r="25" spans="1:5" ht="78">
      <c r="A25" s="7" t="s">
        <v>81</v>
      </c>
      <c r="B25" s="26" t="s">
        <v>82</v>
      </c>
      <c r="C25" s="35">
        <v>1665.6</v>
      </c>
      <c r="D25" s="35">
        <v>317.57</v>
      </c>
      <c r="E25" s="34">
        <f t="shared" si="0"/>
        <v>19.066402497598464</v>
      </c>
    </row>
    <row r="26" spans="1:5" ht="78">
      <c r="A26" s="13" t="s">
        <v>138</v>
      </c>
      <c r="B26" s="26" t="s">
        <v>139</v>
      </c>
      <c r="C26" s="37">
        <v>7</v>
      </c>
      <c r="D26" s="37">
        <v>2.1</v>
      </c>
      <c r="E26" s="34">
        <f t="shared" si="0"/>
        <v>30</v>
      </c>
    </row>
    <row r="27" spans="1:5" ht="30.75">
      <c r="A27" s="16" t="s">
        <v>58</v>
      </c>
      <c r="B27" s="17" t="s">
        <v>5</v>
      </c>
      <c r="C27" s="29">
        <f>C28</f>
        <v>50</v>
      </c>
      <c r="D27" s="29">
        <f>D28</f>
        <v>51.75</v>
      </c>
      <c r="E27" s="34">
        <f t="shared" si="0"/>
        <v>103.49999999999999</v>
      </c>
    </row>
    <row r="28" spans="1:5" ht="15">
      <c r="A28" s="7" t="s">
        <v>57</v>
      </c>
      <c r="B28" s="8" t="s">
        <v>6</v>
      </c>
      <c r="C28" s="35">
        <v>50</v>
      </c>
      <c r="D28" s="35">
        <v>51.75</v>
      </c>
      <c r="E28" s="34">
        <f t="shared" si="0"/>
        <v>103.49999999999999</v>
      </c>
    </row>
    <row r="29" spans="1:5" ht="37.5" customHeight="1">
      <c r="A29" s="12" t="s">
        <v>135</v>
      </c>
      <c r="B29" s="18" t="s">
        <v>80</v>
      </c>
      <c r="C29" s="29">
        <f>C30+C31</f>
        <v>13207</v>
      </c>
      <c r="D29" s="29">
        <f>D30+D31</f>
        <v>3820.71</v>
      </c>
      <c r="E29" s="34">
        <f t="shared" si="0"/>
        <v>28.929431362156432</v>
      </c>
    </row>
    <row r="30" spans="1:5" ht="15">
      <c r="A30" s="27" t="s">
        <v>83</v>
      </c>
      <c r="B30" s="19" t="s">
        <v>84</v>
      </c>
      <c r="C30" s="35">
        <v>12546.2</v>
      </c>
      <c r="D30" s="35">
        <v>3365.91</v>
      </c>
      <c r="E30" s="34">
        <f t="shared" si="0"/>
        <v>26.82812325644418</v>
      </c>
    </row>
    <row r="31" spans="1:5" ht="15">
      <c r="A31" s="28" t="s">
        <v>90</v>
      </c>
      <c r="B31" s="19" t="s">
        <v>91</v>
      </c>
      <c r="C31" s="35">
        <v>660.8</v>
      </c>
      <c r="D31" s="35">
        <v>454.8</v>
      </c>
      <c r="E31" s="34">
        <f t="shared" si="0"/>
        <v>68.82566585956417</v>
      </c>
    </row>
    <row r="32" spans="1:5" ht="30.75">
      <c r="A32" s="16" t="s">
        <v>56</v>
      </c>
      <c r="B32" s="17" t="s">
        <v>7</v>
      </c>
      <c r="C32" s="29">
        <f>C33+C34</f>
        <v>200</v>
      </c>
      <c r="D32" s="29">
        <f>D33+D34</f>
        <v>24.19</v>
      </c>
      <c r="E32" s="34">
        <f t="shared" si="0"/>
        <v>12.095</v>
      </c>
    </row>
    <row r="33" spans="1:5" ht="84" customHeight="1">
      <c r="A33" s="13" t="s">
        <v>85</v>
      </c>
      <c r="B33" s="2" t="s">
        <v>131</v>
      </c>
      <c r="C33" s="35">
        <v>100</v>
      </c>
      <c r="D33" s="35">
        <v>0</v>
      </c>
      <c r="E33" s="34">
        <f t="shared" si="0"/>
        <v>0</v>
      </c>
    </row>
    <row r="34" spans="1:5" ht="64.5" customHeight="1">
      <c r="A34" s="13" t="s">
        <v>86</v>
      </c>
      <c r="B34" s="19" t="s">
        <v>132</v>
      </c>
      <c r="C34" s="35">
        <v>100</v>
      </c>
      <c r="D34" s="35">
        <v>24.19</v>
      </c>
      <c r="E34" s="34">
        <f t="shared" si="0"/>
        <v>24.19</v>
      </c>
    </row>
    <row r="35" spans="1:5" ht="15">
      <c r="A35" s="12" t="s">
        <v>71</v>
      </c>
      <c r="B35" s="11" t="s">
        <v>16</v>
      </c>
      <c r="C35" s="29">
        <f>C36+C37+C38+C39+C41+C43+C45+C46+C40+C44+C42</f>
        <v>296.1</v>
      </c>
      <c r="D35" s="29">
        <f>D36+D37+D38+D39+D41+D43+D45+D46+D40+D44+D42</f>
        <v>271.63</v>
      </c>
      <c r="E35" s="34">
        <f t="shared" si="0"/>
        <v>91.73590003377237</v>
      </c>
    </row>
    <row r="36" spans="1:5" ht="30.75">
      <c r="A36" s="13" t="s">
        <v>89</v>
      </c>
      <c r="B36" s="14" t="s">
        <v>17</v>
      </c>
      <c r="C36" s="35">
        <v>18</v>
      </c>
      <c r="D36" s="35">
        <v>8.1</v>
      </c>
      <c r="E36" s="34">
        <f t="shared" si="0"/>
        <v>44.99999999999999</v>
      </c>
    </row>
    <row r="37" spans="1:5" ht="71.25" customHeight="1" hidden="1">
      <c r="A37" s="13" t="s">
        <v>99</v>
      </c>
      <c r="B37" s="19" t="s">
        <v>98</v>
      </c>
      <c r="C37" s="35"/>
      <c r="D37" s="35"/>
      <c r="E37" s="34" t="e">
        <f t="shared" si="0"/>
        <v>#DIV/0!</v>
      </c>
    </row>
    <row r="38" spans="1:5" ht="72.75" customHeight="1">
      <c r="A38" s="13" t="s">
        <v>101</v>
      </c>
      <c r="B38" s="19" t="s">
        <v>100</v>
      </c>
      <c r="C38" s="35"/>
      <c r="D38" s="35">
        <v>21.5</v>
      </c>
      <c r="E38" s="34" t="e">
        <f t="shared" si="0"/>
        <v>#DIV/0!</v>
      </c>
    </row>
    <row r="39" spans="1:5" ht="133.5" customHeight="1">
      <c r="A39" s="13" t="s">
        <v>133</v>
      </c>
      <c r="B39" s="2" t="s">
        <v>134</v>
      </c>
      <c r="C39" s="35">
        <v>5</v>
      </c>
      <c r="D39" s="35">
        <v>0</v>
      </c>
      <c r="E39" s="34">
        <f t="shared" si="0"/>
        <v>0</v>
      </c>
    </row>
    <row r="40" spans="1:5" ht="63.75" customHeight="1">
      <c r="A40" s="13" t="s">
        <v>200</v>
      </c>
      <c r="B40" s="19" t="s">
        <v>201</v>
      </c>
      <c r="C40" s="35"/>
      <c r="D40" s="35">
        <v>1.49</v>
      </c>
      <c r="E40" s="34" t="e">
        <f t="shared" si="0"/>
        <v>#DIV/0!</v>
      </c>
    </row>
    <row r="41" spans="1:5" ht="50.25" customHeight="1" hidden="1">
      <c r="A41" s="13" t="s">
        <v>136</v>
      </c>
      <c r="B41" s="19" t="s">
        <v>137</v>
      </c>
      <c r="C41" s="35"/>
      <c r="D41" s="35"/>
      <c r="E41" s="34" t="e">
        <f t="shared" si="0"/>
        <v>#DIV/0!</v>
      </c>
    </row>
    <row r="42" spans="1:5" ht="50.25" customHeight="1">
      <c r="A42" s="13" t="s">
        <v>202</v>
      </c>
      <c r="B42" s="19" t="s">
        <v>203</v>
      </c>
      <c r="C42" s="35"/>
      <c r="D42" s="35">
        <v>108.44</v>
      </c>
      <c r="E42" s="34" t="e">
        <f t="shared" si="0"/>
        <v>#DIV/0!</v>
      </c>
    </row>
    <row r="43" spans="1:5" ht="88.5" customHeight="1" hidden="1">
      <c r="A43" s="13" t="s">
        <v>130</v>
      </c>
      <c r="B43" s="33" t="s">
        <v>129</v>
      </c>
      <c r="C43" s="35"/>
      <c r="D43" s="35"/>
      <c r="E43" s="34" t="e">
        <f t="shared" si="0"/>
        <v>#DIV/0!</v>
      </c>
    </row>
    <row r="44" spans="1:5" ht="61.5" customHeight="1">
      <c r="A44" s="13" t="s">
        <v>204</v>
      </c>
      <c r="B44" s="30" t="s">
        <v>102</v>
      </c>
      <c r="C44" s="35"/>
      <c r="D44" s="35">
        <v>1</v>
      </c>
      <c r="E44" s="34" t="e">
        <f t="shared" si="0"/>
        <v>#DIV/0!</v>
      </c>
    </row>
    <row r="45" spans="1:5" ht="74.25" customHeight="1">
      <c r="A45" s="13" t="s">
        <v>103</v>
      </c>
      <c r="B45" s="30" t="s">
        <v>102</v>
      </c>
      <c r="C45" s="35">
        <v>30</v>
      </c>
      <c r="D45" s="35">
        <v>6</v>
      </c>
      <c r="E45" s="34">
        <f t="shared" si="0"/>
        <v>20</v>
      </c>
    </row>
    <row r="46" spans="1:5" ht="30.75">
      <c r="A46" s="13" t="s">
        <v>72</v>
      </c>
      <c r="B46" s="14" t="s">
        <v>18</v>
      </c>
      <c r="C46" s="35">
        <v>243.1</v>
      </c>
      <c r="D46" s="35">
        <v>125.1</v>
      </c>
      <c r="E46" s="34">
        <f t="shared" si="0"/>
        <v>51.46030440148087</v>
      </c>
    </row>
    <row r="47" spans="1:5" ht="15">
      <c r="A47" s="12" t="s">
        <v>193</v>
      </c>
      <c r="B47" s="11" t="s">
        <v>19</v>
      </c>
      <c r="C47" s="29">
        <f>C48</f>
        <v>0</v>
      </c>
      <c r="D47" s="29">
        <f>D48</f>
        <v>6.41</v>
      </c>
      <c r="E47" s="34" t="e">
        <f t="shared" si="0"/>
        <v>#DIV/0!</v>
      </c>
    </row>
    <row r="48" spans="1:5" ht="15">
      <c r="A48" s="13" t="s">
        <v>194</v>
      </c>
      <c r="B48" s="14" t="s">
        <v>20</v>
      </c>
      <c r="C48" s="35"/>
      <c r="D48" s="35">
        <v>6.41</v>
      </c>
      <c r="E48" s="34" t="e">
        <f t="shared" si="0"/>
        <v>#DIV/0!</v>
      </c>
    </row>
    <row r="49" spans="1:5" ht="15">
      <c r="A49" s="22" t="s">
        <v>73</v>
      </c>
      <c r="B49" s="23" t="s">
        <v>21</v>
      </c>
      <c r="C49" s="29">
        <f>C51+C60+C78+C110+C124+C120</f>
        <v>202113.24000000002</v>
      </c>
      <c r="D49" s="29">
        <f>D51+D60+D78+D110+D124+D120</f>
        <v>48726.79</v>
      </c>
      <c r="E49" s="34">
        <f t="shared" si="0"/>
        <v>24.108658096817408</v>
      </c>
    </row>
    <row r="50" spans="1:5" ht="30.75">
      <c r="A50" s="12" t="s">
        <v>74</v>
      </c>
      <c r="B50" s="11" t="s">
        <v>22</v>
      </c>
      <c r="C50" s="29">
        <f>C51+C60+C78+C110</f>
        <v>202134.06000000003</v>
      </c>
      <c r="D50" s="29">
        <f>D51+D60+D78+D110</f>
        <v>48726.94</v>
      </c>
      <c r="E50" s="34">
        <f t="shared" si="0"/>
        <v>24.106249090331435</v>
      </c>
    </row>
    <row r="51" spans="1:5" ht="30.75">
      <c r="A51" s="22" t="s">
        <v>140</v>
      </c>
      <c r="B51" s="23" t="s">
        <v>23</v>
      </c>
      <c r="C51" s="38">
        <f>C52+C56</f>
        <v>37477</v>
      </c>
      <c r="D51" s="29">
        <f>D52+D56</f>
        <v>9369.24</v>
      </c>
      <c r="E51" s="34">
        <f t="shared" si="0"/>
        <v>24.99997331696774</v>
      </c>
    </row>
    <row r="52" spans="1:5" ht="15">
      <c r="A52" s="22" t="s">
        <v>141</v>
      </c>
      <c r="B52" s="23" t="s">
        <v>24</v>
      </c>
      <c r="C52" s="38">
        <f>C53</f>
        <v>37477</v>
      </c>
      <c r="D52" s="29">
        <f>D53</f>
        <v>9369.24</v>
      </c>
      <c r="E52" s="34">
        <f t="shared" si="0"/>
        <v>24.99997331696774</v>
      </c>
    </row>
    <row r="53" spans="1:5" ht="30.75">
      <c r="A53" s="25" t="s">
        <v>142</v>
      </c>
      <c r="B53" s="32" t="s">
        <v>25</v>
      </c>
      <c r="C53" s="39">
        <v>37477</v>
      </c>
      <c r="D53" s="56">
        <v>9369.24</v>
      </c>
      <c r="E53" s="34">
        <f t="shared" si="0"/>
        <v>24.99997331696774</v>
      </c>
    </row>
    <row r="54" spans="1:5" ht="30.75" hidden="1">
      <c r="A54" s="22" t="s">
        <v>51</v>
      </c>
      <c r="B54" s="23" t="s">
        <v>50</v>
      </c>
      <c r="C54" s="38"/>
      <c r="D54" s="55"/>
      <c r="E54" s="34" t="e">
        <f t="shared" si="0"/>
        <v>#DIV/0!</v>
      </c>
    </row>
    <row r="55" spans="1:5" ht="30.75" hidden="1">
      <c r="A55" s="25" t="s">
        <v>52</v>
      </c>
      <c r="B55" s="32" t="s">
        <v>50</v>
      </c>
      <c r="C55" s="39"/>
      <c r="D55" s="55"/>
      <c r="E55" s="34" t="e">
        <f t="shared" si="0"/>
        <v>#DIV/0!</v>
      </c>
    </row>
    <row r="56" spans="1:5" ht="16.5" customHeight="1" hidden="1">
      <c r="A56" s="25" t="s">
        <v>49</v>
      </c>
      <c r="B56" s="40" t="s">
        <v>48</v>
      </c>
      <c r="C56" s="38"/>
      <c r="D56" s="55"/>
      <c r="E56" s="34" t="e">
        <f t="shared" si="0"/>
        <v>#DIV/0!</v>
      </c>
    </row>
    <row r="57" spans="1:5" ht="99" customHeight="1" hidden="1">
      <c r="A57" s="22" t="s">
        <v>119</v>
      </c>
      <c r="B57" s="41" t="s">
        <v>122</v>
      </c>
      <c r="C57" s="38">
        <f>C58</f>
        <v>0</v>
      </c>
      <c r="D57" s="55"/>
      <c r="E57" s="34" t="e">
        <f t="shared" si="0"/>
        <v>#DIV/0!</v>
      </c>
    </row>
    <row r="58" spans="1:5" ht="97.5" customHeight="1" hidden="1">
      <c r="A58" s="25" t="s">
        <v>120</v>
      </c>
      <c r="B58" s="42" t="s">
        <v>122</v>
      </c>
      <c r="C58" s="39">
        <f>C59</f>
        <v>0</v>
      </c>
      <c r="D58" s="55"/>
      <c r="E58" s="34" t="e">
        <f t="shared" si="0"/>
        <v>#DIV/0!</v>
      </c>
    </row>
    <row r="59" spans="1:5" ht="97.5" customHeight="1" hidden="1">
      <c r="A59" s="25" t="s">
        <v>121</v>
      </c>
      <c r="B59" s="42" t="s">
        <v>122</v>
      </c>
      <c r="C59" s="39"/>
      <c r="D59" s="55"/>
      <c r="E59" s="34" t="e">
        <f t="shared" si="0"/>
        <v>#DIV/0!</v>
      </c>
    </row>
    <row r="60" spans="1:5" ht="30.75">
      <c r="A60" s="22" t="s">
        <v>143</v>
      </c>
      <c r="B60" s="23" t="s">
        <v>26</v>
      </c>
      <c r="C60" s="29">
        <f>C62+C64+C67+C69</f>
        <v>71200.29000000001</v>
      </c>
      <c r="D60" s="29">
        <f>D62+D69</f>
        <v>15584.35</v>
      </c>
      <c r="E60" s="34">
        <f t="shared" si="0"/>
        <v>21.888042871735493</v>
      </c>
    </row>
    <row r="61" spans="1:5" ht="62.25" hidden="1">
      <c r="A61" s="13" t="s">
        <v>43</v>
      </c>
      <c r="B61" s="14" t="s">
        <v>42</v>
      </c>
      <c r="C61" s="38"/>
      <c r="D61" s="54"/>
      <c r="E61" s="34" t="e">
        <f t="shared" si="0"/>
        <v>#DIV/0!</v>
      </c>
    </row>
    <row r="62" spans="1:5" ht="93">
      <c r="A62" s="12" t="s">
        <v>144</v>
      </c>
      <c r="B62" s="31" t="s">
        <v>122</v>
      </c>
      <c r="C62" s="38">
        <f>C63</f>
        <v>18593</v>
      </c>
      <c r="D62" s="29">
        <f>D63</f>
        <v>1165.22</v>
      </c>
      <c r="E62" s="34">
        <f t="shared" si="0"/>
        <v>6.266982197601248</v>
      </c>
    </row>
    <row r="63" spans="1:5" ht="93">
      <c r="A63" s="13" t="s">
        <v>145</v>
      </c>
      <c r="B63" s="30" t="s">
        <v>146</v>
      </c>
      <c r="C63" s="39">
        <v>18593</v>
      </c>
      <c r="D63" s="57">
        <v>1165.22</v>
      </c>
      <c r="E63" s="34">
        <f t="shared" si="0"/>
        <v>6.266982197601248</v>
      </c>
    </row>
    <row r="64" spans="1:5" ht="46.5" hidden="1">
      <c r="A64" s="67" t="s">
        <v>205</v>
      </c>
      <c r="B64" s="21" t="s">
        <v>206</v>
      </c>
      <c r="C64" s="38">
        <f>C65</f>
        <v>0</v>
      </c>
      <c r="D64" s="38">
        <f>D65</f>
        <v>0</v>
      </c>
      <c r="E64" s="34" t="e">
        <f>D64/C64*100</f>
        <v>#DIV/0!</v>
      </c>
    </row>
    <row r="65" spans="1:5" ht="62.25" hidden="1">
      <c r="A65" s="57" t="s">
        <v>207</v>
      </c>
      <c r="B65" s="19" t="s">
        <v>208</v>
      </c>
      <c r="C65" s="39">
        <f>C66</f>
        <v>0</v>
      </c>
      <c r="D65" s="39">
        <f>D66</f>
        <v>0</v>
      </c>
      <c r="E65" s="34" t="e">
        <f>D65/C65*100</f>
        <v>#DIV/0!</v>
      </c>
    </row>
    <row r="66" spans="1:5" ht="62.25" hidden="1">
      <c r="A66" s="57" t="s">
        <v>209</v>
      </c>
      <c r="B66" s="19" t="s">
        <v>208</v>
      </c>
      <c r="C66" s="39"/>
      <c r="D66" s="54">
        <v>0</v>
      </c>
      <c r="E66" s="34" t="e">
        <f>D66/C66*100</f>
        <v>#DIV/0!</v>
      </c>
    </row>
    <row r="67" spans="1:5" ht="62.25">
      <c r="A67" s="12" t="s">
        <v>210</v>
      </c>
      <c r="B67" s="68" t="s">
        <v>211</v>
      </c>
      <c r="C67" s="39">
        <f>C68</f>
        <v>4275.4</v>
      </c>
      <c r="D67" s="39">
        <f>D68</f>
        <v>0</v>
      </c>
      <c r="E67" s="34">
        <f>D67/C67*100</f>
        <v>0</v>
      </c>
    </row>
    <row r="68" spans="1:5" ht="62.25">
      <c r="A68" s="12" t="s">
        <v>212</v>
      </c>
      <c r="B68" s="69" t="s">
        <v>211</v>
      </c>
      <c r="C68" s="39">
        <v>4275.4</v>
      </c>
      <c r="D68" s="39">
        <v>0</v>
      </c>
      <c r="E68" s="34">
        <f>D68/C68*100</f>
        <v>0</v>
      </c>
    </row>
    <row r="69" spans="1:5" ht="15">
      <c r="A69" s="12" t="s">
        <v>147</v>
      </c>
      <c r="B69" s="11" t="s">
        <v>27</v>
      </c>
      <c r="C69" s="29">
        <f>C70+C71+C72+C73+C74+C75</f>
        <v>48331.89000000001</v>
      </c>
      <c r="D69" s="29">
        <f>D70+D71+D72+D73+D74+D75</f>
        <v>14419.130000000001</v>
      </c>
      <c r="E69" s="34">
        <f t="shared" si="0"/>
        <v>29.83357365085454</v>
      </c>
    </row>
    <row r="70" spans="1:5" ht="15">
      <c r="A70" s="13" t="s">
        <v>148</v>
      </c>
      <c r="B70" s="14" t="s">
        <v>28</v>
      </c>
      <c r="C70" s="39">
        <v>29652.9</v>
      </c>
      <c r="D70" s="57">
        <v>8775.5</v>
      </c>
      <c r="E70" s="34">
        <f t="shared" si="0"/>
        <v>29.594070057228805</v>
      </c>
    </row>
    <row r="71" spans="1:5" ht="15">
      <c r="A71" s="13" t="s">
        <v>149</v>
      </c>
      <c r="B71" s="14" t="s">
        <v>28</v>
      </c>
      <c r="C71" s="39">
        <v>7664.3</v>
      </c>
      <c r="D71" s="57">
        <v>2351.5</v>
      </c>
      <c r="E71" s="34">
        <f t="shared" si="0"/>
        <v>30.681210286653705</v>
      </c>
    </row>
    <row r="72" spans="1:5" ht="15">
      <c r="A72" s="13" t="s">
        <v>150</v>
      </c>
      <c r="B72" s="14" t="s">
        <v>28</v>
      </c>
      <c r="C72" s="37">
        <v>5062.19</v>
      </c>
      <c r="D72" s="57">
        <v>1714.13</v>
      </c>
      <c r="E72" s="34">
        <f aca="true" t="shared" si="1" ref="E72:E129">D72/C72*100</f>
        <v>33.86143151481869</v>
      </c>
    </row>
    <row r="73" spans="1:5" ht="15">
      <c r="A73" s="13" t="s">
        <v>151</v>
      </c>
      <c r="B73" s="14" t="s">
        <v>28</v>
      </c>
      <c r="C73" s="44">
        <v>1900</v>
      </c>
      <c r="D73" s="57">
        <v>420</v>
      </c>
      <c r="E73" s="34">
        <f t="shared" si="1"/>
        <v>22.105263157894736</v>
      </c>
    </row>
    <row r="74" spans="1:5" ht="15">
      <c r="A74" s="13" t="s">
        <v>152</v>
      </c>
      <c r="B74" s="14" t="s">
        <v>28</v>
      </c>
      <c r="C74" s="39">
        <v>4052.5</v>
      </c>
      <c r="D74" s="57">
        <v>1158</v>
      </c>
      <c r="E74" s="34">
        <f t="shared" si="1"/>
        <v>28.574953732264035</v>
      </c>
    </row>
    <row r="75" spans="1:5" ht="15" hidden="1">
      <c r="A75" s="13" t="s">
        <v>153</v>
      </c>
      <c r="B75" s="14" t="s">
        <v>28</v>
      </c>
      <c r="C75" s="39"/>
      <c r="D75" s="54"/>
      <c r="E75" s="34" t="e">
        <f t="shared" si="1"/>
        <v>#DIV/0!</v>
      </c>
    </row>
    <row r="76" spans="1:5" ht="15" hidden="1">
      <c r="A76" s="13" t="s">
        <v>76</v>
      </c>
      <c r="B76" s="14" t="s">
        <v>28</v>
      </c>
      <c r="C76" s="39"/>
      <c r="D76" s="54"/>
      <c r="E76" s="34" t="e">
        <f t="shared" si="1"/>
        <v>#DIV/0!</v>
      </c>
    </row>
    <row r="77" spans="1:5" ht="15" hidden="1">
      <c r="A77" s="13" t="s">
        <v>79</v>
      </c>
      <c r="B77" s="14" t="s">
        <v>28</v>
      </c>
      <c r="C77" s="39"/>
      <c r="D77" s="54"/>
      <c r="E77" s="34" t="e">
        <f t="shared" si="1"/>
        <v>#DIV/0!</v>
      </c>
    </row>
    <row r="78" spans="1:5" ht="30.75">
      <c r="A78" s="22" t="s">
        <v>154</v>
      </c>
      <c r="B78" s="23" t="s">
        <v>29</v>
      </c>
      <c r="C78" s="29">
        <f>C79+C82+C89+C92+C94+C108+C98+C104+C106+C100</f>
        <v>93343.04000000001</v>
      </c>
      <c r="D78" s="29">
        <f>D79+D82+D89+D92+D94+D108+D98+D104+D106+D100</f>
        <v>23773.35</v>
      </c>
      <c r="E78" s="34">
        <f t="shared" si="1"/>
        <v>25.46879767361337</v>
      </c>
    </row>
    <row r="79" spans="1:5" ht="46.5" hidden="1">
      <c r="A79" s="22" t="s">
        <v>33</v>
      </c>
      <c r="B79" s="23" t="s">
        <v>32</v>
      </c>
      <c r="C79" s="38">
        <f>C81</f>
        <v>0</v>
      </c>
      <c r="D79" s="55"/>
      <c r="E79" s="34" t="e">
        <f t="shared" si="1"/>
        <v>#DIV/0!</v>
      </c>
    </row>
    <row r="80" spans="1:5" ht="30.75" hidden="1">
      <c r="A80" s="25" t="s">
        <v>33</v>
      </c>
      <c r="B80" s="32" t="s">
        <v>32</v>
      </c>
      <c r="C80" s="39">
        <f>C81</f>
        <v>0</v>
      </c>
      <c r="D80" s="55"/>
      <c r="E80" s="34" t="e">
        <f t="shared" si="1"/>
        <v>#DIV/0!</v>
      </c>
    </row>
    <row r="81" spans="1:5" ht="30.75" hidden="1">
      <c r="A81" s="25" t="s">
        <v>41</v>
      </c>
      <c r="B81" s="32" t="s">
        <v>34</v>
      </c>
      <c r="C81" s="39"/>
      <c r="D81" s="55"/>
      <c r="E81" s="34" t="e">
        <f t="shared" si="1"/>
        <v>#DIV/0!</v>
      </c>
    </row>
    <row r="82" spans="1:5" ht="30.75">
      <c r="A82" s="22" t="s">
        <v>157</v>
      </c>
      <c r="B82" s="23" t="s">
        <v>35</v>
      </c>
      <c r="C82" s="38">
        <f>C84+C85+C86+C87+C102</f>
        <v>7033.400000000001</v>
      </c>
      <c r="D82" s="38">
        <f>D84+D85+D86+D87</f>
        <v>1598.2</v>
      </c>
      <c r="E82" s="34">
        <f t="shared" si="1"/>
        <v>22.7230073648591</v>
      </c>
    </row>
    <row r="83" spans="1:5" ht="30.75" hidden="1">
      <c r="A83" s="25" t="s">
        <v>44</v>
      </c>
      <c r="B83" s="32" t="s">
        <v>36</v>
      </c>
      <c r="C83" s="39"/>
      <c r="D83" s="55"/>
      <c r="E83" s="34" t="e">
        <f t="shared" si="1"/>
        <v>#DIV/0!</v>
      </c>
    </row>
    <row r="84" spans="1:5" ht="30.75">
      <c r="A84" s="25" t="s">
        <v>158</v>
      </c>
      <c r="B84" s="32" t="s">
        <v>36</v>
      </c>
      <c r="C84" s="39">
        <v>2080</v>
      </c>
      <c r="D84" s="56">
        <v>500.3</v>
      </c>
      <c r="E84" s="34">
        <f t="shared" si="1"/>
        <v>24.052884615384613</v>
      </c>
    </row>
    <row r="85" spans="1:5" ht="30.75">
      <c r="A85" s="25" t="s">
        <v>159</v>
      </c>
      <c r="B85" s="32" t="s">
        <v>36</v>
      </c>
      <c r="C85" s="39">
        <v>173</v>
      </c>
      <c r="D85" s="56">
        <v>52.4</v>
      </c>
      <c r="E85" s="34">
        <f t="shared" si="1"/>
        <v>30.289017341040463</v>
      </c>
    </row>
    <row r="86" spans="1:5" ht="30.75">
      <c r="A86" s="25" t="s">
        <v>160</v>
      </c>
      <c r="B86" s="32" t="s">
        <v>36</v>
      </c>
      <c r="C86" s="39">
        <v>2066.1</v>
      </c>
      <c r="D86" s="56">
        <v>515.75</v>
      </c>
      <c r="E86" s="34">
        <f t="shared" si="1"/>
        <v>24.962489714921833</v>
      </c>
    </row>
    <row r="87" spans="1:5" ht="30.75">
      <c r="A87" s="25" t="s">
        <v>161</v>
      </c>
      <c r="B87" s="32" t="s">
        <v>36</v>
      </c>
      <c r="C87" s="39">
        <v>2708.3</v>
      </c>
      <c r="D87" s="56">
        <v>529.75</v>
      </c>
      <c r="E87" s="34">
        <f t="shared" si="1"/>
        <v>19.560240741424508</v>
      </c>
    </row>
    <row r="88" spans="1:5" ht="30.75" hidden="1">
      <c r="A88" s="25" t="s">
        <v>162</v>
      </c>
      <c r="B88" s="32" t="s">
        <v>36</v>
      </c>
      <c r="C88" s="39"/>
      <c r="D88" s="55"/>
      <c r="E88" s="34" t="e">
        <f t="shared" si="1"/>
        <v>#DIV/0!</v>
      </c>
    </row>
    <row r="89" spans="1:5" ht="80.25" customHeight="1" hidden="1">
      <c r="A89" s="22" t="s">
        <v>117</v>
      </c>
      <c r="B89" s="45" t="s">
        <v>116</v>
      </c>
      <c r="C89" s="38"/>
      <c r="D89" s="55"/>
      <c r="E89" s="34" t="e">
        <f t="shared" si="1"/>
        <v>#DIV/0!</v>
      </c>
    </row>
    <row r="90" spans="1:5" ht="62.25" hidden="1">
      <c r="A90" s="25" t="s">
        <v>117</v>
      </c>
      <c r="B90" s="46" t="s">
        <v>116</v>
      </c>
      <c r="C90" s="39"/>
      <c r="D90" s="55"/>
      <c r="E90" s="34" t="e">
        <f t="shared" si="1"/>
        <v>#DIV/0!</v>
      </c>
    </row>
    <row r="91" spans="1:5" ht="62.25" hidden="1">
      <c r="A91" s="25" t="s">
        <v>118</v>
      </c>
      <c r="B91" s="46" t="s">
        <v>116</v>
      </c>
      <c r="C91" s="39"/>
      <c r="D91" s="55"/>
      <c r="E91" s="34" t="e">
        <f t="shared" si="1"/>
        <v>#DIV/0!</v>
      </c>
    </row>
    <row r="92" spans="1:5" ht="65.25" customHeight="1">
      <c r="A92" s="22" t="s">
        <v>163</v>
      </c>
      <c r="B92" s="23" t="s">
        <v>164</v>
      </c>
      <c r="C92" s="38">
        <f>C93</f>
        <v>5381</v>
      </c>
      <c r="D92" s="38">
        <f>D93</f>
        <v>1336.1</v>
      </c>
      <c r="E92" s="34">
        <f t="shared" si="1"/>
        <v>24.829957257015423</v>
      </c>
    </row>
    <row r="93" spans="1:5" ht="46.5">
      <c r="A93" s="25" t="s">
        <v>165</v>
      </c>
      <c r="B93" s="32" t="s">
        <v>166</v>
      </c>
      <c r="C93" s="39">
        <v>5381</v>
      </c>
      <c r="D93" s="56">
        <v>1336.1</v>
      </c>
      <c r="E93" s="34">
        <f t="shared" si="1"/>
        <v>24.829957257015423</v>
      </c>
    </row>
    <row r="94" spans="1:5" ht="78">
      <c r="A94" s="22" t="s">
        <v>167</v>
      </c>
      <c r="B94" s="23" t="s">
        <v>168</v>
      </c>
      <c r="C94" s="38">
        <f>C95</f>
        <v>1464.5</v>
      </c>
      <c r="D94" s="38">
        <f>D95</f>
        <v>522.4</v>
      </c>
      <c r="E94" s="34">
        <f t="shared" si="1"/>
        <v>35.67087743257084</v>
      </c>
    </row>
    <row r="95" spans="1:5" ht="84" customHeight="1">
      <c r="A95" s="25" t="s">
        <v>169</v>
      </c>
      <c r="B95" s="23" t="s">
        <v>170</v>
      </c>
      <c r="C95" s="39">
        <v>1464.5</v>
      </c>
      <c r="D95" s="56">
        <v>522.4</v>
      </c>
      <c r="E95" s="34">
        <f t="shared" si="1"/>
        <v>35.67087743257084</v>
      </c>
    </row>
    <row r="96" spans="1:5" ht="62.25" hidden="1">
      <c r="A96" s="22" t="s">
        <v>105</v>
      </c>
      <c r="B96" s="47" t="s">
        <v>106</v>
      </c>
      <c r="C96" s="39"/>
      <c r="D96" s="55"/>
      <c r="E96" s="34" t="e">
        <f t="shared" si="1"/>
        <v>#DIV/0!</v>
      </c>
    </row>
    <row r="97" spans="1:5" ht="46.5" hidden="1">
      <c r="A97" s="25" t="s">
        <v>107</v>
      </c>
      <c r="B97" s="48" t="s">
        <v>106</v>
      </c>
      <c r="C97" s="49"/>
      <c r="D97" s="55"/>
      <c r="E97" s="34" t="e">
        <f t="shared" si="1"/>
        <v>#DIV/0!</v>
      </c>
    </row>
    <row r="98" spans="1:5" ht="62.25">
      <c r="A98" s="22" t="s">
        <v>171</v>
      </c>
      <c r="B98" s="45" t="s">
        <v>172</v>
      </c>
      <c r="C98" s="38">
        <f>C99</f>
        <v>11442.1</v>
      </c>
      <c r="D98" s="38">
        <f>D99</f>
        <v>7075.61</v>
      </c>
      <c r="E98" s="34">
        <f t="shared" si="1"/>
        <v>61.83838631020529</v>
      </c>
    </row>
    <row r="99" spans="1:5" ht="62.25">
      <c r="A99" s="25" t="s">
        <v>173</v>
      </c>
      <c r="B99" s="46" t="s">
        <v>174</v>
      </c>
      <c r="C99" s="39">
        <v>11442.1</v>
      </c>
      <c r="D99" s="56">
        <v>7075.61</v>
      </c>
      <c r="E99" s="34">
        <f t="shared" si="1"/>
        <v>61.83838631020529</v>
      </c>
    </row>
    <row r="100" spans="1:5" ht="46.5">
      <c r="A100" s="22" t="s">
        <v>155</v>
      </c>
      <c r="B100" s="23" t="s">
        <v>30</v>
      </c>
      <c r="C100" s="38">
        <f>C101</f>
        <v>353</v>
      </c>
      <c r="D100" s="38">
        <f>D101</f>
        <v>88</v>
      </c>
      <c r="E100" s="34">
        <f>D100/C100*100</f>
        <v>24.929178470254957</v>
      </c>
    </row>
    <row r="101" spans="1:5" ht="46.5">
      <c r="A101" s="25" t="s">
        <v>156</v>
      </c>
      <c r="B101" s="32" t="s">
        <v>31</v>
      </c>
      <c r="C101" s="39">
        <v>353</v>
      </c>
      <c r="D101" s="56">
        <v>88</v>
      </c>
      <c r="E101" s="34">
        <f>D101/C101*100</f>
        <v>24.929178470254957</v>
      </c>
    </row>
    <row r="102" spans="1:5" ht="62.25">
      <c r="A102" s="22" t="s">
        <v>213</v>
      </c>
      <c r="B102" s="70" t="s">
        <v>214</v>
      </c>
      <c r="C102" s="39">
        <f>C103</f>
        <v>6</v>
      </c>
      <c r="D102" s="39">
        <f>D103</f>
        <v>0</v>
      </c>
      <c r="E102" s="34">
        <f>D102/C102*100</f>
        <v>0</v>
      </c>
    </row>
    <row r="103" spans="1:5" ht="62.25">
      <c r="A103" s="25" t="s">
        <v>215</v>
      </c>
      <c r="B103" s="19" t="s">
        <v>214</v>
      </c>
      <c r="C103" s="39">
        <v>6</v>
      </c>
      <c r="D103" s="56">
        <v>0</v>
      </c>
      <c r="E103" s="34">
        <f>D103/C103*100</f>
        <v>0</v>
      </c>
    </row>
    <row r="104" spans="1:5" ht="46.5">
      <c r="A104" s="22" t="s">
        <v>175</v>
      </c>
      <c r="B104" s="50" t="s">
        <v>176</v>
      </c>
      <c r="C104" s="29">
        <f>C105</f>
        <v>8.22</v>
      </c>
      <c r="D104" s="38">
        <f>D105</f>
        <v>0</v>
      </c>
      <c r="E104" s="34">
        <f t="shared" si="1"/>
        <v>0</v>
      </c>
    </row>
    <row r="105" spans="1:5" ht="46.5">
      <c r="A105" s="25" t="s">
        <v>177</v>
      </c>
      <c r="B105" s="46" t="s">
        <v>178</v>
      </c>
      <c r="C105" s="35">
        <v>8.22</v>
      </c>
      <c r="D105" s="39">
        <v>0</v>
      </c>
      <c r="E105" s="34">
        <f t="shared" si="1"/>
        <v>0</v>
      </c>
    </row>
    <row r="106" spans="1:5" ht="46.5">
      <c r="A106" s="22" t="s">
        <v>179</v>
      </c>
      <c r="B106" s="50" t="s">
        <v>180</v>
      </c>
      <c r="C106" s="38">
        <f>C107</f>
        <v>18326.72</v>
      </c>
      <c r="D106" s="38">
        <f>D107</f>
        <v>1108.94</v>
      </c>
      <c r="E106" s="34">
        <f t="shared" si="1"/>
        <v>6.0509463777479</v>
      </c>
    </row>
    <row r="107" spans="1:5" ht="46.5">
      <c r="A107" s="25" t="s">
        <v>181</v>
      </c>
      <c r="B107" s="46" t="s">
        <v>182</v>
      </c>
      <c r="C107" s="39">
        <v>18326.72</v>
      </c>
      <c r="D107" s="56">
        <v>1108.94</v>
      </c>
      <c r="E107" s="34">
        <f t="shared" si="1"/>
        <v>6.0509463777479</v>
      </c>
    </row>
    <row r="108" spans="1:5" ht="15">
      <c r="A108" s="22" t="s">
        <v>183</v>
      </c>
      <c r="B108" s="47" t="s">
        <v>114</v>
      </c>
      <c r="C108" s="29">
        <f>C109</f>
        <v>49334.1</v>
      </c>
      <c r="D108" s="29">
        <f>D109</f>
        <v>12044.1</v>
      </c>
      <c r="E108" s="34">
        <f t="shared" si="1"/>
        <v>24.41333681976564</v>
      </c>
    </row>
    <row r="109" spans="1:5" ht="15">
      <c r="A109" s="25" t="s">
        <v>184</v>
      </c>
      <c r="B109" s="51" t="s">
        <v>113</v>
      </c>
      <c r="C109" s="39">
        <v>49334.1</v>
      </c>
      <c r="D109" s="56">
        <v>12044.1</v>
      </c>
      <c r="E109" s="34">
        <f t="shared" si="1"/>
        <v>24.41333681976564</v>
      </c>
    </row>
    <row r="110" spans="1:5" ht="15">
      <c r="A110" s="22" t="s">
        <v>185</v>
      </c>
      <c r="B110" s="23" t="s">
        <v>53</v>
      </c>
      <c r="C110" s="29">
        <f>C115+C116+C112</f>
        <v>113.73</v>
      </c>
      <c r="D110" s="29">
        <f>D115+D116+D112</f>
        <v>0</v>
      </c>
      <c r="E110" s="34">
        <f t="shared" si="1"/>
        <v>0</v>
      </c>
    </row>
    <row r="111" spans="1:5" ht="78">
      <c r="A111" s="22" t="s">
        <v>186</v>
      </c>
      <c r="B111" s="23" t="s">
        <v>187</v>
      </c>
      <c r="C111" s="29">
        <f>C112</f>
        <v>113.73</v>
      </c>
      <c r="D111" s="29">
        <f>D112</f>
        <v>0</v>
      </c>
      <c r="E111" s="34">
        <f t="shared" si="1"/>
        <v>0</v>
      </c>
    </row>
    <row r="112" spans="1:5" ht="78">
      <c r="A112" s="22" t="s">
        <v>188</v>
      </c>
      <c r="B112" s="23" t="s">
        <v>46</v>
      </c>
      <c r="C112" s="35">
        <v>113.73</v>
      </c>
      <c r="D112" s="56">
        <v>0</v>
      </c>
      <c r="E112" s="34">
        <f t="shared" si="1"/>
        <v>0</v>
      </c>
    </row>
    <row r="113" spans="1:5" ht="15" hidden="1">
      <c r="A113" s="12" t="s">
        <v>54</v>
      </c>
      <c r="B113" s="11" t="s">
        <v>189</v>
      </c>
      <c r="C113" s="38">
        <v>0</v>
      </c>
      <c r="D113" s="54"/>
      <c r="E113" s="34" t="e">
        <f t="shared" si="1"/>
        <v>#DIV/0!</v>
      </c>
    </row>
    <row r="114" spans="1:5" s="24" customFormat="1" ht="78" hidden="1">
      <c r="A114" s="22" t="s">
        <v>45</v>
      </c>
      <c r="B114" s="23" t="s">
        <v>46</v>
      </c>
      <c r="C114" s="38"/>
      <c r="D114" s="55"/>
      <c r="E114" s="34" t="e">
        <f t="shared" si="1"/>
        <v>#DIV/0!</v>
      </c>
    </row>
    <row r="115" spans="1:5" s="24" customFormat="1" ht="46.5" hidden="1">
      <c r="A115" s="22" t="s">
        <v>115</v>
      </c>
      <c r="B115" s="23" t="s">
        <v>75</v>
      </c>
      <c r="C115" s="39"/>
      <c r="D115" s="55"/>
      <c r="E115" s="34" t="e">
        <f t="shared" si="1"/>
        <v>#DIV/0!</v>
      </c>
    </row>
    <row r="116" spans="1:5" s="24" customFormat="1" ht="15" hidden="1">
      <c r="A116" s="22" t="s">
        <v>88</v>
      </c>
      <c r="B116" s="23" t="s">
        <v>78</v>
      </c>
      <c r="C116" s="38">
        <f>C117+C118+C119</f>
        <v>0</v>
      </c>
      <c r="D116" s="55"/>
      <c r="E116" s="34" t="e">
        <f t="shared" si="1"/>
        <v>#DIV/0!</v>
      </c>
    </row>
    <row r="117" spans="1:5" s="24" customFormat="1" ht="15" hidden="1">
      <c r="A117" s="22" t="s">
        <v>87</v>
      </c>
      <c r="B117" s="23" t="s">
        <v>78</v>
      </c>
      <c r="C117" s="38"/>
      <c r="D117" s="55"/>
      <c r="E117" s="34" t="e">
        <f t="shared" si="1"/>
        <v>#DIV/0!</v>
      </c>
    </row>
    <row r="118" spans="1:5" s="24" customFormat="1" ht="15" hidden="1">
      <c r="A118" s="22" t="s">
        <v>92</v>
      </c>
      <c r="B118" s="23" t="s">
        <v>78</v>
      </c>
      <c r="C118" s="39"/>
      <c r="D118" s="55"/>
      <c r="E118" s="34" t="e">
        <f t="shared" si="1"/>
        <v>#DIV/0!</v>
      </c>
    </row>
    <row r="119" spans="1:5" s="24" customFormat="1" ht="15" hidden="1">
      <c r="A119" s="22" t="s">
        <v>54</v>
      </c>
      <c r="B119" s="23" t="s">
        <v>78</v>
      </c>
      <c r="C119" s="39"/>
      <c r="D119" s="55"/>
      <c r="E119" s="34" t="e">
        <f t="shared" si="1"/>
        <v>#DIV/0!</v>
      </c>
    </row>
    <row r="120" spans="1:5" s="24" customFormat="1" ht="15">
      <c r="A120" s="22" t="s">
        <v>108</v>
      </c>
      <c r="B120" s="23" t="s">
        <v>109</v>
      </c>
      <c r="C120" s="29">
        <f>C121</f>
        <v>0</v>
      </c>
      <c r="D120" s="29">
        <f>D121</f>
        <v>22.68</v>
      </c>
      <c r="E120" s="34" t="e">
        <f t="shared" si="1"/>
        <v>#DIV/0!</v>
      </c>
    </row>
    <row r="121" spans="1:5" s="24" customFormat="1" ht="30.75">
      <c r="A121" s="22" t="s">
        <v>110</v>
      </c>
      <c r="B121" s="23" t="s">
        <v>111</v>
      </c>
      <c r="C121" s="29">
        <f>C122</f>
        <v>0</v>
      </c>
      <c r="D121" s="29">
        <f>D123+D122</f>
        <v>22.68</v>
      </c>
      <c r="E121" s="34" t="e">
        <f t="shared" si="1"/>
        <v>#DIV/0!</v>
      </c>
    </row>
    <row r="122" spans="1:5" s="24" customFormat="1" ht="30.75">
      <c r="A122" s="22" t="s">
        <v>112</v>
      </c>
      <c r="B122" s="23" t="s">
        <v>111</v>
      </c>
      <c r="C122" s="29"/>
      <c r="D122" s="56">
        <v>6.4</v>
      </c>
      <c r="E122" s="34" t="e">
        <f t="shared" si="1"/>
        <v>#DIV/0!</v>
      </c>
    </row>
    <row r="123" spans="1:5" s="24" customFormat="1" ht="30.75">
      <c r="A123" s="22" t="s">
        <v>198</v>
      </c>
      <c r="B123" s="23" t="s">
        <v>111</v>
      </c>
      <c r="C123" s="29"/>
      <c r="D123" s="56">
        <v>16.28</v>
      </c>
      <c r="E123" s="34" t="e">
        <f t="shared" si="1"/>
        <v>#DIV/0!</v>
      </c>
    </row>
    <row r="124" spans="1:5" s="24" customFormat="1" ht="62.25">
      <c r="A124" s="22" t="s">
        <v>123</v>
      </c>
      <c r="B124" s="23" t="s">
        <v>124</v>
      </c>
      <c r="C124" s="29">
        <f>C125</f>
        <v>-20.82</v>
      </c>
      <c r="D124" s="29">
        <f>D125</f>
        <v>-22.830000000000002</v>
      </c>
      <c r="E124" s="34">
        <f t="shared" si="1"/>
        <v>109.65417867435158</v>
      </c>
    </row>
    <row r="125" spans="1:5" s="24" customFormat="1" ht="62.25">
      <c r="A125" s="22" t="s">
        <v>125</v>
      </c>
      <c r="B125" s="23" t="s">
        <v>126</v>
      </c>
      <c r="C125" s="29">
        <f>C127+C128+C126</f>
        <v>-20.82</v>
      </c>
      <c r="D125" s="29">
        <f>D127+D128+D126</f>
        <v>-22.830000000000002</v>
      </c>
      <c r="E125" s="34">
        <f t="shared" si="1"/>
        <v>109.65417867435158</v>
      </c>
    </row>
    <row r="126" spans="1:5" s="24" customFormat="1" ht="46.5">
      <c r="A126" s="22" t="s">
        <v>127</v>
      </c>
      <c r="B126" s="32" t="s">
        <v>126</v>
      </c>
      <c r="C126" s="35">
        <v>-20.52</v>
      </c>
      <c r="D126" s="56">
        <v>-20.51</v>
      </c>
      <c r="E126" s="34">
        <f t="shared" si="1"/>
        <v>99.95126705653023</v>
      </c>
    </row>
    <row r="127" spans="1:5" s="24" customFormat="1" ht="46.5" hidden="1">
      <c r="A127" s="22" t="s">
        <v>190</v>
      </c>
      <c r="B127" s="32" t="s">
        <v>126</v>
      </c>
      <c r="C127" s="35"/>
      <c r="D127" s="56"/>
      <c r="E127" s="34" t="e">
        <f t="shared" si="1"/>
        <v>#DIV/0!</v>
      </c>
    </row>
    <row r="128" spans="1:5" s="24" customFormat="1" ht="46.5">
      <c r="A128" s="22" t="s">
        <v>128</v>
      </c>
      <c r="B128" s="32" t="s">
        <v>126</v>
      </c>
      <c r="C128" s="35">
        <v>-0.3</v>
      </c>
      <c r="D128" s="56">
        <v>-2.32</v>
      </c>
      <c r="E128" s="34">
        <f t="shared" si="1"/>
        <v>773.3333333333334</v>
      </c>
    </row>
    <row r="129" spans="1:5" ht="15">
      <c r="A129" s="10" t="s">
        <v>8</v>
      </c>
      <c r="B129" s="11" t="s">
        <v>9</v>
      </c>
      <c r="C129" s="52">
        <f>C8+C49</f>
        <v>258686.64</v>
      </c>
      <c r="D129" s="52">
        <f>D8+D49</f>
        <v>62105.58</v>
      </c>
      <c r="E129" s="34">
        <f t="shared" si="1"/>
        <v>24.00803535891919</v>
      </c>
    </row>
    <row r="130" spans="1:3" ht="36.75" customHeight="1">
      <c r="A130" s="58" t="s">
        <v>47</v>
      </c>
      <c r="B130" s="58"/>
      <c r="C130" s="58"/>
    </row>
    <row r="131" spans="1:3" ht="15">
      <c r="A131" s="20"/>
      <c r="B131" s="21"/>
      <c r="C131" s="20"/>
    </row>
    <row r="132" spans="1:3" ht="15">
      <c r="A132" s="59"/>
      <c r="B132" s="59"/>
      <c r="C132" s="59"/>
    </row>
    <row r="133" spans="1:3" ht="15">
      <c r="A133" s="3"/>
      <c r="B133" s="2"/>
      <c r="C133" s="3"/>
    </row>
    <row r="134" spans="1:3" ht="15">
      <c r="A134" s="3"/>
      <c r="B134" s="2"/>
      <c r="C134" s="3"/>
    </row>
  </sheetData>
  <sheetProtection formatColumns="0"/>
  <mergeCells count="7">
    <mergeCell ref="A130:C130"/>
    <mergeCell ref="A132:C132"/>
    <mergeCell ref="A1:C1"/>
    <mergeCell ref="A2:C2"/>
    <mergeCell ref="A3:C3"/>
    <mergeCell ref="A4:G4"/>
    <mergeCell ref="D2:J2"/>
  </mergeCells>
  <printOptions/>
  <pageMargins left="1.1811023622047245" right="0.4724409448818898" top="0.7874015748031497" bottom="0.7874015748031497" header="0" footer="0"/>
  <pageSetup fitToHeight="4" fitToWidth="1" horizontalDpi="600" verticalDpi="600" orientation="portrait" paperSize="9" scale="6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2" max="2" width="8.875" style="1" customWidth="1"/>
  </cols>
  <sheetData/>
  <sheetProtection/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Елена Байсарова</cp:lastModifiedBy>
  <cp:lastPrinted>2016-05-20T04:42:24Z</cp:lastPrinted>
  <dcterms:created xsi:type="dcterms:W3CDTF">2008-11-14T05:24:00Z</dcterms:created>
  <dcterms:modified xsi:type="dcterms:W3CDTF">2018-05-07T13:32:59Z</dcterms:modified>
  <cp:category/>
  <cp:version/>
  <cp:contentType/>
  <cp:contentStatus/>
</cp:coreProperties>
</file>