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20" yWindow="15" windowWidth="15480" windowHeight="10110"/>
  </bookViews>
  <sheets>
    <sheet name="_1_ 07 - Инвестиции_2020" sheetId="1" r:id="rId1"/>
  </sheets>
  <definedNames>
    <definedName name="_xlnm.Print_Titles">#REF!</definedName>
    <definedName name="_xlnm.Print_Area">#REF!</definedName>
  </definedNames>
  <calcPr calcId="144525" calcMode="manual"/>
</workbook>
</file>

<file path=xl/calcChain.xml><?xml version="1.0" encoding="utf-8"?>
<calcChain xmlns="http://schemas.openxmlformats.org/spreadsheetml/2006/main">
  <c r="C8" i="1" l="1"/>
  <c r="C5" i="1" s="1"/>
  <c r="D8" i="1"/>
  <c r="D34" i="1"/>
  <c r="D11" i="1" s="1"/>
  <c r="E8" i="1"/>
  <c r="E34" i="1"/>
  <c r="E11" i="1" s="1"/>
  <c r="F8" i="1"/>
  <c r="F34" i="1"/>
  <c r="F11" i="1" s="1"/>
  <c r="G8" i="1"/>
  <c r="G34" i="1"/>
  <c r="G11" i="1" s="1"/>
  <c r="H8" i="1"/>
  <c r="H34" i="1"/>
  <c r="H11" i="1" s="1"/>
  <c r="I8" i="1"/>
  <c r="I34" i="1"/>
  <c r="I11" i="1" s="1"/>
  <c r="J8" i="1"/>
  <c r="J34" i="1"/>
  <c r="J11" i="1" s="1"/>
  <c r="K8" i="1"/>
  <c r="K34" i="1"/>
  <c r="K11" i="1" s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4" i="1"/>
  <c r="D35" i="1" s="1"/>
  <c r="E35" i="1"/>
  <c r="F35" i="1"/>
  <c r="G35" i="1"/>
  <c r="H35" i="1"/>
  <c r="I35" i="1"/>
  <c r="J35" i="1"/>
  <c r="K35" i="1"/>
  <c r="C39" i="1"/>
  <c r="C46" i="1"/>
  <c r="C53" i="1"/>
  <c r="C58" i="1"/>
  <c r="C63" i="1"/>
  <c r="C67" i="1"/>
  <c r="C80" i="1"/>
  <c r="C85" i="1"/>
  <c r="C90" i="1"/>
  <c r="C94" i="1"/>
  <c r="C102" i="1"/>
  <c r="C107" i="1"/>
  <c r="C112" i="1"/>
  <c r="C120" i="1"/>
  <c r="C128" i="1"/>
  <c r="C133" i="1"/>
  <c r="C138" i="1"/>
  <c r="C143" i="1"/>
  <c r="C148" i="1"/>
  <c r="C153" i="1"/>
  <c r="C158" i="1"/>
  <c r="C163" i="1"/>
  <c r="C36" i="1"/>
  <c r="D39" i="1"/>
  <c r="D46" i="1"/>
  <c r="D53" i="1"/>
  <c r="D58" i="1"/>
  <c r="D63" i="1"/>
  <c r="D67" i="1"/>
  <c r="D80" i="1"/>
  <c r="D85" i="1"/>
  <c r="D90" i="1"/>
  <c r="D94" i="1"/>
  <c r="D36" i="1" s="1"/>
  <c r="D102" i="1"/>
  <c r="D107" i="1"/>
  <c r="D112" i="1"/>
  <c r="D120" i="1"/>
  <c r="D128" i="1"/>
  <c r="D133" i="1"/>
  <c r="D138" i="1"/>
  <c r="D143" i="1"/>
  <c r="D148" i="1"/>
  <c r="D153" i="1"/>
  <c r="D158" i="1"/>
  <c r="D163" i="1"/>
  <c r="E39" i="1"/>
  <c r="E46" i="1"/>
  <c r="E53" i="1"/>
  <c r="E58" i="1"/>
  <c r="E63" i="1"/>
  <c r="E67" i="1"/>
  <c r="E80" i="1"/>
  <c r="E85" i="1"/>
  <c r="E90" i="1"/>
  <c r="E94" i="1"/>
  <c r="E102" i="1"/>
  <c r="E107" i="1"/>
  <c r="E112" i="1"/>
  <c r="E120" i="1"/>
  <c r="E128" i="1"/>
  <c r="E133" i="1"/>
  <c r="E138" i="1"/>
  <c r="E143" i="1"/>
  <c r="E148" i="1"/>
  <c r="E153" i="1"/>
  <c r="E158" i="1"/>
  <c r="E163" i="1"/>
  <c r="E36" i="1"/>
  <c r="F39" i="1"/>
  <c r="F46" i="1"/>
  <c r="F36" i="1" s="1"/>
  <c r="F53" i="1"/>
  <c r="F58" i="1"/>
  <c r="F63" i="1"/>
  <c r="F67" i="1"/>
  <c r="F80" i="1"/>
  <c r="F85" i="1"/>
  <c r="F90" i="1"/>
  <c r="F94" i="1"/>
  <c r="F102" i="1"/>
  <c r="F107" i="1"/>
  <c r="F112" i="1"/>
  <c r="F120" i="1"/>
  <c r="F128" i="1"/>
  <c r="F133" i="1"/>
  <c r="F138" i="1"/>
  <c r="F143" i="1"/>
  <c r="F148" i="1"/>
  <c r="F153" i="1"/>
  <c r="F158" i="1"/>
  <c r="F163" i="1"/>
  <c r="G39" i="1"/>
  <c r="G46" i="1"/>
  <c r="G53" i="1"/>
  <c r="G58" i="1"/>
  <c r="G63" i="1"/>
  <c r="G67" i="1"/>
  <c r="G80" i="1"/>
  <c r="G85" i="1"/>
  <c r="G90" i="1"/>
  <c r="G94" i="1"/>
  <c r="G102" i="1"/>
  <c r="G107" i="1"/>
  <c r="G112" i="1"/>
  <c r="G120" i="1"/>
  <c r="G128" i="1"/>
  <c r="G133" i="1"/>
  <c r="G138" i="1"/>
  <c r="G143" i="1"/>
  <c r="G148" i="1"/>
  <c r="G153" i="1"/>
  <c r="G158" i="1"/>
  <c r="G163" i="1"/>
  <c r="G36" i="1"/>
  <c r="H39" i="1"/>
  <c r="H46" i="1"/>
  <c r="H36" i="1" s="1"/>
  <c r="H53" i="1"/>
  <c r="H58" i="1"/>
  <c r="H63" i="1"/>
  <c r="H67" i="1"/>
  <c r="H80" i="1"/>
  <c r="H85" i="1"/>
  <c r="H90" i="1"/>
  <c r="H94" i="1"/>
  <c r="H102" i="1"/>
  <c r="H107" i="1"/>
  <c r="H112" i="1"/>
  <c r="H120" i="1"/>
  <c r="H128" i="1"/>
  <c r="H133" i="1"/>
  <c r="H138" i="1"/>
  <c r="H143" i="1"/>
  <c r="H148" i="1"/>
  <c r="H153" i="1"/>
  <c r="H158" i="1"/>
  <c r="H163" i="1"/>
  <c r="I39" i="1"/>
  <c r="I46" i="1"/>
  <c r="I53" i="1"/>
  <c r="I58" i="1"/>
  <c r="I63" i="1"/>
  <c r="I67" i="1"/>
  <c r="I80" i="1"/>
  <c r="I85" i="1"/>
  <c r="I90" i="1"/>
  <c r="I94" i="1"/>
  <c r="I102" i="1"/>
  <c r="I107" i="1"/>
  <c r="I112" i="1"/>
  <c r="I120" i="1"/>
  <c r="I128" i="1"/>
  <c r="I133" i="1"/>
  <c r="I138" i="1"/>
  <c r="I143" i="1"/>
  <c r="I148" i="1"/>
  <c r="I153" i="1"/>
  <c r="I158" i="1"/>
  <c r="I163" i="1"/>
  <c r="I36" i="1"/>
  <c r="J39" i="1"/>
  <c r="J46" i="1"/>
  <c r="J36" i="1" s="1"/>
  <c r="J53" i="1"/>
  <c r="J58" i="1"/>
  <c r="J63" i="1"/>
  <c r="J67" i="1"/>
  <c r="J80" i="1"/>
  <c r="J85" i="1"/>
  <c r="J90" i="1"/>
  <c r="J94" i="1"/>
  <c r="J102" i="1"/>
  <c r="J107" i="1"/>
  <c r="J112" i="1"/>
  <c r="J120" i="1"/>
  <c r="J128" i="1"/>
  <c r="J133" i="1"/>
  <c r="J138" i="1"/>
  <c r="J143" i="1"/>
  <c r="J148" i="1"/>
  <c r="J153" i="1"/>
  <c r="J158" i="1"/>
  <c r="J163" i="1"/>
  <c r="K39" i="1"/>
  <c r="K46" i="1"/>
  <c r="K53" i="1"/>
  <c r="K58" i="1"/>
  <c r="K63" i="1"/>
  <c r="K67" i="1"/>
  <c r="K80" i="1"/>
  <c r="K85" i="1"/>
  <c r="K90" i="1"/>
  <c r="K94" i="1"/>
  <c r="K102" i="1"/>
  <c r="K107" i="1"/>
  <c r="K112" i="1"/>
  <c r="K120" i="1"/>
  <c r="K128" i="1"/>
  <c r="K133" i="1"/>
  <c r="K138" i="1"/>
  <c r="K143" i="1"/>
  <c r="K148" i="1"/>
  <c r="K153" i="1"/>
  <c r="K158" i="1"/>
  <c r="K163" i="1"/>
  <c r="K36" i="1"/>
  <c r="D38" i="1"/>
  <c r="E38" i="1"/>
  <c r="F38" i="1"/>
  <c r="G38" i="1"/>
  <c r="H38" i="1"/>
  <c r="I38" i="1"/>
  <c r="J38" i="1"/>
  <c r="K38" i="1"/>
  <c r="D45" i="1"/>
  <c r="E45" i="1"/>
  <c r="F45" i="1"/>
  <c r="G45" i="1"/>
  <c r="H45" i="1"/>
  <c r="I45" i="1"/>
  <c r="J45" i="1"/>
  <c r="K45" i="1"/>
  <c r="D52" i="1"/>
  <c r="E52" i="1"/>
  <c r="F52" i="1"/>
  <c r="G52" i="1"/>
  <c r="H52" i="1"/>
  <c r="I52" i="1"/>
  <c r="J52" i="1"/>
  <c r="K52" i="1"/>
  <c r="D57" i="1"/>
  <c r="E57" i="1"/>
  <c r="F57" i="1"/>
  <c r="G57" i="1"/>
  <c r="H57" i="1"/>
  <c r="I57" i="1"/>
  <c r="J57" i="1"/>
  <c r="K57" i="1"/>
  <c r="D62" i="1"/>
  <c r="E62" i="1"/>
  <c r="F62" i="1"/>
  <c r="G62" i="1"/>
  <c r="H62" i="1"/>
  <c r="I62" i="1"/>
  <c r="J62" i="1"/>
  <c r="K62" i="1"/>
  <c r="D66" i="1"/>
  <c r="E66" i="1"/>
  <c r="F66" i="1"/>
  <c r="G66" i="1"/>
  <c r="H66" i="1"/>
  <c r="I66" i="1"/>
  <c r="J66" i="1"/>
  <c r="K66" i="1"/>
  <c r="D79" i="1"/>
  <c r="E79" i="1"/>
  <c r="F79" i="1"/>
  <c r="G79" i="1"/>
  <c r="H79" i="1"/>
  <c r="I79" i="1"/>
  <c r="J79" i="1"/>
  <c r="K79" i="1"/>
  <c r="D84" i="1"/>
  <c r="E84" i="1"/>
  <c r="F84" i="1"/>
  <c r="G84" i="1"/>
  <c r="H84" i="1"/>
  <c r="I84" i="1"/>
  <c r="J84" i="1"/>
  <c r="K84" i="1"/>
  <c r="D89" i="1"/>
  <c r="E89" i="1"/>
  <c r="F89" i="1"/>
  <c r="G89" i="1"/>
  <c r="H89" i="1"/>
  <c r="I89" i="1"/>
  <c r="J89" i="1"/>
  <c r="K89" i="1"/>
  <c r="D93" i="1"/>
  <c r="E93" i="1"/>
  <c r="F93" i="1"/>
  <c r="G93" i="1"/>
  <c r="H93" i="1"/>
  <c r="I93" i="1"/>
  <c r="J93" i="1"/>
  <c r="K93" i="1"/>
  <c r="D101" i="1"/>
  <c r="E101" i="1"/>
  <c r="F101" i="1"/>
  <c r="G101" i="1"/>
  <c r="H101" i="1"/>
  <c r="I101" i="1"/>
  <c r="J101" i="1"/>
  <c r="K101" i="1"/>
  <c r="D106" i="1"/>
  <c r="E106" i="1"/>
  <c r="F106" i="1"/>
  <c r="G106" i="1"/>
  <c r="H106" i="1"/>
  <c r="I106" i="1"/>
  <c r="J106" i="1"/>
  <c r="K106" i="1"/>
  <c r="D111" i="1"/>
  <c r="E111" i="1"/>
  <c r="F111" i="1"/>
  <c r="G111" i="1"/>
  <c r="H111" i="1"/>
  <c r="I111" i="1"/>
  <c r="J111" i="1"/>
  <c r="K111" i="1"/>
  <c r="D119" i="1"/>
  <c r="E119" i="1"/>
  <c r="F119" i="1"/>
  <c r="G119" i="1"/>
  <c r="H119" i="1"/>
  <c r="I119" i="1"/>
  <c r="J119" i="1"/>
  <c r="K119" i="1"/>
  <c r="D127" i="1"/>
  <c r="E127" i="1"/>
  <c r="F127" i="1"/>
  <c r="G127" i="1"/>
  <c r="H127" i="1"/>
  <c r="I127" i="1"/>
  <c r="J127" i="1"/>
  <c r="K127" i="1"/>
  <c r="D132" i="1"/>
  <c r="E132" i="1"/>
  <c r="F132" i="1"/>
  <c r="G132" i="1"/>
  <c r="H132" i="1"/>
  <c r="I132" i="1"/>
  <c r="J132" i="1"/>
  <c r="K132" i="1"/>
  <c r="D137" i="1"/>
  <c r="E137" i="1"/>
  <c r="F137" i="1"/>
  <c r="G137" i="1"/>
  <c r="H137" i="1"/>
  <c r="I137" i="1"/>
  <c r="J137" i="1"/>
  <c r="K137" i="1"/>
  <c r="D142" i="1"/>
  <c r="E142" i="1"/>
  <c r="F142" i="1"/>
  <c r="G142" i="1"/>
  <c r="H142" i="1"/>
  <c r="I142" i="1"/>
  <c r="J142" i="1"/>
  <c r="K142" i="1"/>
  <c r="D147" i="1"/>
  <c r="E147" i="1"/>
  <c r="F147" i="1"/>
  <c r="G147" i="1"/>
  <c r="H147" i="1"/>
  <c r="I147" i="1"/>
  <c r="J147" i="1"/>
  <c r="K147" i="1"/>
  <c r="D152" i="1"/>
  <c r="E152" i="1"/>
  <c r="F152" i="1"/>
  <c r="G152" i="1"/>
  <c r="H152" i="1"/>
  <c r="I152" i="1"/>
  <c r="J152" i="1"/>
  <c r="K152" i="1"/>
  <c r="D157" i="1"/>
  <c r="E157" i="1"/>
  <c r="F157" i="1"/>
  <c r="G157" i="1"/>
  <c r="H157" i="1"/>
  <c r="I157" i="1"/>
  <c r="J157" i="1"/>
  <c r="K157" i="1"/>
  <c r="D162" i="1"/>
  <c r="E162" i="1"/>
  <c r="F162" i="1"/>
  <c r="G162" i="1"/>
  <c r="H162" i="1"/>
  <c r="I162" i="1"/>
  <c r="J162" i="1"/>
  <c r="K162" i="1"/>
  <c r="D167" i="1"/>
  <c r="E167" i="1"/>
  <c r="F167" i="1"/>
  <c r="G167" i="1"/>
  <c r="H167" i="1"/>
  <c r="I167" i="1"/>
  <c r="J167" i="1"/>
  <c r="K167" i="1"/>
  <c r="C168" i="1"/>
  <c r="D168" i="1"/>
  <c r="E168" i="1"/>
  <c r="F168" i="1"/>
  <c r="G168" i="1"/>
  <c r="H168" i="1"/>
  <c r="I168" i="1"/>
  <c r="J168" i="1"/>
  <c r="K168" i="1"/>
  <c r="D175" i="1"/>
  <c r="E175" i="1"/>
  <c r="F175" i="1"/>
  <c r="G175" i="1"/>
  <c r="H175" i="1"/>
  <c r="I175" i="1"/>
  <c r="J175" i="1"/>
  <c r="K175" i="1"/>
  <c r="C176" i="1"/>
  <c r="D176" i="1"/>
  <c r="E176" i="1"/>
  <c r="F176" i="1"/>
  <c r="G176" i="1"/>
  <c r="H176" i="1"/>
  <c r="I176" i="1"/>
  <c r="J176" i="1"/>
  <c r="K176" i="1"/>
  <c r="D182" i="1"/>
  <c r="E182" i="1"/>
  <c r="F182" i="1"/>
  <c r="G182" i="1"/>
  <c r="H182" i="1"/>
  <c r="I182" i="1"/>
  <c r="J182" i="1"/>
  <c r="K182" i="1"/>
  <c r="C183" i="1"/>
  <c r="D183" i="1"/>
  <c r="E183" i="1"/>
  <c r="F183" i="1"/>
  <c r="G183" i="1"/>
  <c r="H183" i="1"/>
  <c r="I183" i="1"/>
  <c r="J183" i="1"/>
  <c r="K183" i="1"/>
  <c r="D187" i="1"/>
  <c r="E187" i="1"/>
  <c r="F187" i="1"/>
  <c r="G187" i="1"/>
  <c r="H187" i="1"/>
  <c r="I187" i="1"/>
  <c r="J187" i="1"/>
  <c r="K187" i="1"/>
  <c r="C188" i="1"/>
  <c r="D188" i="1"/>
  <c r="E188" i="1"/>
  <c r="F188" i="1"/>
  <c r="G188" i="1"/>
  <c r="H188" i="1"/>
  <c r="I188" i="1"/>
  <c r="J188" i="1"/>
  <c r="K188" i="1"/>
  <c r="D192" i="1"/>
  <c r="E192" i="1"/>
  <c r="F192" i="1"/>
  <c r="G192" i="1"/>
  <c r="H192" i="1"/>
  <c r="I192" i="1"/>
  <c r="J192" i="1"/>
  <c r="K192" i="1"/>
  <c r="C193" i="1"/>
  <c r="D193" i="1"/>
  <c r="E193" i="1"/>
  <c r="F193" i="1"/>
  <c r="G193" i="1"/>
  <c r="H193" i="1"/>
  <c r="I193" i="1"/>
  <c r="J193" i="1"/>
  <c r="K193" i="1"/>
  <c r="D198" i="1"/>
  <c r="E198" i="1"/>
  <c r="F198" i="1"/>
  <c r="G198" i="1"/>
  <c r="H198" i="1"/>
  <c r="I198" i="1"/>
  <c r="J198" i="1"/>
  <c r="K198" i="1"/>
  <c r="C199" i="1"/>
  <c r="D199" i="1"/>
  <c r="E199" i="1"/>
  <c r="F199" i="1"/>
  <c r="G199" i="1"/>
  <c r="H199" i="1"/>
  <c r="I199" i="1"/>
  <c r="J199" i="1"/>
  <c r="K199" i="1"/>
  <c r="D203" i="1"/>
  <c r="E203" i="1"/>
  <c r="F203" i="1"/>
  <c r="G203" i="1"/>
  <c r="H203" i="1"/>
  <c r="I203" i="1"/>
  <c r="J203" i="1"/>
  <c r="K203" i="1"/>
  <c r="D204" i="1"/>
  <c r="E204" i="1"/>
  <c r="F204" i="1"/>
  <c r="G204" i="1"/>
  <c r="H204" i="1"/>
  <c r="I204" i="1"/>
  <c r="J204" i="1"/>
  <c r="K204" i="1"/>
  <c r="D209" i="1"/>
  <c r="E209" i="1"/>
  <c r="F209" i="1"/>
  <c r="G209" i="1"/>
  <c r="H209" i="1"/>
  <c r="I209" i="1"/>
  <c r="J209" i="1"/>
  <c r="K209" i="1"/>
  <c r="C210" i="1"/>
  <c r="D210" i="1"/>
  <c r="E210" i="1"/>
  <c r="F210" i="1"/>
  <c r="G210" i="1"/>
  <c r="H210" i="1"/>
  <c r="I210" i="1"/>
  <c r="J210" i="1"/>
  <c r="K210" i="1"/>
  <c r="D214" i="1"/>
  <c r="E214" i="1"/>
  <c r="F214" i="1"/>
  <c r="G214" i="1"/>
  <c r="H214" i="1"/>
  <c r="I214" i="1"/>
  <c r="J214" i="1"/>
  <c r="K214" i="1"/>
  <c r="C215" i="1"/>
  <c r="D215" i="1"/>
  <c r="E215" i="1"/>
  <c r="F215" i="1"/>
  <c r="G215" i="1"/>
  <c r="H215" i="1"/>
  <c r="I215" i="1"/>
  <c r="J215" i="1"/>
  <c r="K215" i="1"/>
  <c r="A217" i="1"/>
  <c r="A218" i="1"/>
  <c r="A219" i="1"/>
  <c r="D221" i="1"/>
  <c r="E221" i="1"/>
  <c r="F221" i="1"/>
  <c r="G221" i="1"/>
  <c r="H221" i="1"/>
  <c r="I221" i="1"/>
  <c r="J221" i="1"/>
  <c r="K221" i="1"/>
  <c r="C222" i="1"/>
  <c r="D222" i="1"/>
  <c r="E222" i="1"/>
  <c r="F222" i="1"/>
  <c r="G222" i="1"/>
  <c r="H222" i="1"/>
  <c r="I222" i="1"/>
  <c r="J222" i="1"/>
  <c r="K222" i="1"/>
  <c r="D226" i="1"/>
  <c r="E226" i="1"/>
  <c r="F226" i="1"/>
  <c r="G226" i="1"/>
  <c r="H226" i="1"/>
  <c r="I226" i="1"/>
  <c r="J226" i="1"/>
  <c r="K226" i="1"/>
  <c r="C227" i="1"/>
  <c r="D227" i="1"/>
  <c r="E227" i="1"/>
  <c r="F227" i="1"/>
  <c r="G227" i="1"/>
  <c r="H227" i="1"/>
  <c r="I227" i="1"/>
  <c r="J227" i="1"/>
  <c r="K227" i="1"/>
  <c r="D231" i="1"/>
  <c r="E231" i="1"/>
  <c r="F231" i="1"/>
  <c r="G231" i="1"/>
  <c r="H231" i="1"/>
  <c r="I231" i="1"/>
  <c r="J231" i="1"/>
  <c r="K231" i="1"/>
  <c r="C232" i="1"/>
  <c r="D232" i="1"/>
  <c r="E232" i="1"/>
  <c r="F232" i="1"/>
  <c r="G232" i="1"/>
  <c r="H232" i="1"/>
  <c r="I232" i="1"/>
  <c r="J232" i="1"/>
  <c r="K232" i="1"/>
  <c r="D244" i="1"/>
  <c r="E244" i="1"/>
  <c r="F244" i="1"/>
  <c r="G244" i="1"/>
  <c r="H244" i="1"/>
  <c r="I244" i="1"/>
  <c r="J244" i="1"/>
  <c r="K244" i="1"/>
  <c r="C245" i="1"/>
  <c r="D245" i="1"/>
  <c r="E245" i="1"/>
  <c r="F245" i="1"/>
  <c r="G245" i="1"/>
  <c r="H245" i="1"/>
  <c r="I245" i="1"/>
  <c r="J245" i="1"/>
  <c r="K245" i="1"/>
  <c r="D252" i="1"/>
  <c r="E252" i="1"/>
  <c r="F252" i="1"/>
  <c r="G252" i="1"/>
  <c r="H252" i="1"/>
  <c r="I252" i="1"/>
  <c r="J252" i="1"/>
  <c r="K252" i="1"/>
  <c r="C253" i="1"/>
  <c r="D253" i="1"/>
  <c r="E253" i="1"/>
  <c r="F253" i="1"/>
  <c r="G253" i="1"/>
  <c r="H253" i="1"/>
  <c r="I253" i="1"/>
  <c r="J253" i="1"/>
  <c r="K253" i="1"/>
  <c r="D260" i="1"/>
  <c r="E260" i="1"/>
  <c r="F260" i="1"/>
  <c r="G260" i="1"/>
  <c r="H260" i="1"/>
  <c r="I260" i="1"/>
  <c r="J260" i="1"/>
  <c r="K260" i="1"/>
  <c r="C261" i="1"/>
  <c r="D261" i="1"/>
  <c r="E261" i="1"/>
  <c r="F261" i="1"/>
  <c r="G261" i="1"/>
  <c r="H261" i="1"/>
  <c r="I261" i="1"/>
  <c r="J261" i="1"/>
  <c r="K261" i="1"/>
  <c r="D270" i="1"/>
  <c r="E270" i="1"/>
  <c r="F270" i="1"/>
  <c r="G270" i="1"/>
  <c r="H270" i="1"/>
  <c r="I270" i="1"/>
  <c r="J270" i="1"/>
  <c r="K270" i="1"/>
  <c r="C271" i="1"/>
  <c r="D271" i="1"/>
  <c r="E271" i="1"/>
  <c r="F271" i="1"/>
  <c r="G271" i="1"/>
  <c r="H271" i="1"/>
  <c r="I271" i="1"/>
  <c r="J271" i="1"/>
  <c r="K271" i="1"/>
  <c r="C275" i="1"/>
  <c r="D275" i="1"/>
  <c r="E276" i="1"/>
  <c r="E283" i="1"/>
  <c r="E280" i="1"/>
  <c r="E275" i="1" s="1"/>
  <c r="F276" i="1"/>
  <c r="F275" i="1" s="1"/>
  <c r="F283" i="1"/>
  <c r="F280" i="1"/>
  <c r="G276" i="1"/>
  <c r="G275" i="1" s="1"/>
  <c r="G283" i="1"/>
  <c r="G280" i="1"/>
  <c r="H276" i="1"/>
  <c r="H275" i="1" s="1"/>
  <c r="H283" i="1"/>
  <c r="H280" i="1"/>
  <c r="I276" i="1"/>
  <c r="I275" i="1" s="1"/>
  <c r="I283" i="1"/>
  <c r="I280" i="1"/>
  <c r="J276" i="1"/>
  <c r="J275" i="1" s="1"/>
  <c r="J283" i="1"/>
  <c r="J280" i="1"/>
  <c r="K276" i="1"/>
  <c r="K275" i="1" s="1"/>
  <c r="K283" i="1"/>
  <c r="K280" i="1"/>
  <c r="C291" i="1"/>
  <c r="D291" i="1"/>
  <c r="E291" i="1"/>
  <c r="F291" i="1"/>
  <c r="G291" i="1"/>
  <c r="H291" i="1"/>
  <c r="I291" i="1"/>
  <c r="J291" i="1"/>
  <c r="K291" i="1"/>
  <c r="C297" i="1"/>
  <c r="K5" i="1" l="1"/>
  <c r="K12" i="1"/>
  <c r="K297" i="1"/>
  <c r="J12" i="1"/>
  <c r="J5" i="1"/>
  <c r="J297" i="1"/>
  <c r="I5" i="1"/>
  <c r="I12" i="1"/>
  <c r="I297" i="1"/>
  <c r="H12" i="1"/>
  <c r="H297" i="1"/>
  <c r="H5" i="1"/>
  <c r="G5" i="1"/>
  <c r="G12" i="1"/>
  <c r="G297" i="1"/>
  <c r="F12" i="1"/>
  <c r="F5" i="1"/>
  <c r="F297" i="1"/>
  <c r="E5" i="1"/>
  <c r="E12" i="1"/>
  <c r="E297" i="1"/>
  <c r="D12" i="1"/>
  <c r="D297" i="1"/>
  <c r="D5" i="1"/>
  <c r="D6" i="1" s="1"/>
  <c r="H6" i="1" l="1"/>
  <c r="E6" i="1"/>
  <c r="F6" i="1"/>
  <c r="G6" i="1"/>
  <c r="I6" i="1"/>
  <c r="J6" i="1"/>
  <c r="K6" i="1"/>
</calcChain>
</file>

<file path=xl/sharedStrings.xml><?xml version="1.0" encoding="utf-8"?>
<sst xmlns="http://schemas.openxmlformats.org/spreadsheetml/2006/main" count="491" uniqueCount="109">
  <si>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</si>
  <si>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</si>
  <si>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</si>
  <si>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</si>
  <si>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</si>
  <si>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</si>
  <si>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</si>
  <si>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</si>
  <si>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VII. Инвестиции</t>
  </si>
  <si>
    <t>Инвестиции в основной капитал за счет всех источников финансирования (по местонахождению заказчика) - всего</t>
  </si>
  <si>
    <t>тыс.руб. в ценах соответствующих лет</t>
  </si>
  <si>
    <t>в % к предыдущему году в сопоставимых ценах</t>
  </si>
  <si>
    <t>индекс-дефлятор к предыдущему году</t>
  </si>
  <si>
    <t>в % к предыдущему году</t>
  </si>
  <si>
    <t>Досчет, в т.ч.</t>
  </si>
  <si>
    <t>тыс. рублей</t>
  </si>
  <si>
    <t xml:space="preserve">      Средства на индивидуальное жилищное
      строительство</t>
  </si>
  <si>
    <t xml:space="preserve">      Прочее (малые предприятия без 
      микропредприятий, микропредприятия, 
      неформальная экономика (10-15% в среднем
      по области) и др.)</t>
  </si>
  <si>
    <t>Инвестиции за счет всех источников финансирования (по местонахождению заказчика) по крупным и средним предприятиям и организациям (без субъектов малого предпринимательства и параметров неформальной деятельности, с учетом организаций со средней численностью раб-ов до 15 человек, не являющиеся субъектами малого предпринимательства 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</si>
  <si>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</si>
  <si>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Сельское, лесное хозяйство, охота, рыболовство и рыбоводство</t>
  </si>
  <si>
    <t>% к предыдущему году в сопоставимых ценах</t>
  </si>
  <si>
    <t>в том числе по объектам капитальных вложений:
наименование частного инвестора с указанием направления капитальных вложений (наиболее крупные капитальные вложения (инвестиционные проекты))</t>
  </si>
  <si>
    <t>РАЗДЕЛ B: Добыча полезных ископаемых</t>
  </si>
  <si>
    <t xml:space="preserve">     Индекс физического объема</t>
  </si>
  <si>
    <t>в том числе по объектам капитальных вложений:</t>
  </si>
  <si>
    <t>РАЗДЕЛ С: Обрабатывающие производства</t>
  </si>
  <si>
    <t xml:space="preserve">     10 Производство пищевых продуктов
   </t>
  </si>
  <si>
    <t xml:space="preserve">    11 Производство напитков 
   </t>
  </si>
  <si>
    <t xml:space="preserve">     13 Производство текстильных изделий
     производство</t>
  </si>
  <si>
    <t xml:space="preserve">     14 Производство одежды
</t>
  </si>
  <si>
    <t xml:space="preserve">     15 Производство кожи и изделий из кожи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</si>
  <si>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</si>
  <si>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17 Производство бумаги и бумажных изделий</t>
  </si>
  <si>
    <t xml:space="preserve">     18 Деятельность полиграфическая и копирование носителей информации</t>
  </si>
  <si>
    <t xml:space="preserve">     20 Производство химических веществ и химических продуктов</t>
  </si>
  <si>
    <t xml:space="preserve">     21 Производство лекарственных средств и материалов, применяемых в медицинских целях</t>
  </si>
  <si>
    <t xml:space="preserve">     22 Производство резиновых и пластмассовых изделий</t>
  </si>
  <si>
    <t xml:space="preserve">     23 Производство прочей неметаллической минеральной продукции</t>
  </si>
  <si>
    <t xml:space="preserve">     24 Производство металлургическое</t>
  </si>
  <si>
    <t xml:space="preserve">     25 Производство готовых металлических изделий, кроме машин и оборудования</t>
  </si>
  <si>
    <t xml:space="preserve">     26 Производство компьютеров, электронных и оптических изделий</t>
  </si>
  <si>
    <t xml:space="preserve">     27 Производство электрического оборудования</t>
  </si>
  <si>
    <t xml:space="preserve">     28 Производство машин и оборудования, не включенных в другие группировки</t>
  </si>
  <si>
    <t xml:space="preserve">     29 Производство автотранспортных средств, прицепов и полуприцепов</t>
  </si>
  <si>
    <t xml:space="preserve">     30 Производство прочих транспортных средств и оборудования</t>
  </si>
  <si>
    <t xml:space="preserve">     31 Производство мебели</t>
  </si>
  <si>
    <t xml:space="preserve">    32 Производство прочих готовых изделий</t>
  </si>
  <si>
    <t xml:space="preserve">    33 Ремонт и монтаж машин и оборудования</t>
  </si>
  <si>
    <t xml:space="preserve">Раздел D Обеспечение электрической энергией, газом и паром; кондиционирование воздуха                                                   </t>
  </si>
  <si>
    <t>Раздел E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</si>
  <si>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</si>
  <si>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 xml:space="preserve">РАЗДЕЛ G: Торговля оптовая и розничная; ремонт автотранспортных средств и мотоциклов </t>
  </si>
  <si>
    <t xml:space="preserve">РАЗДЕЛ H: Транспортировка и хранение  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</si>
  <si>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</si>
  <si>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</si>
  <si>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</si>
  <si>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 xml:space="preserve">РАЗДЕЛ L: Деятельность по операциям с недвижимым имуществом                                                                                   </t>
  </si>
  <si>
    <t/>
  </si>
  <si>
    <t xml:space="preserve">РАЗДЕЛ M: Деятельность профессиональная, научная и техническая    </t>
  </si>
  <si>
    <t>РАЗДЕЛ N: Деятельность административная и сопутствующие дополнительные услуги</t>
  </si>
  <si>
    <t>РАЗДЕЛ O : Государственное управление и обеспечение военной безопасности; обязательное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</si>
  <si>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</si>
  <si>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</si>
  <si>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 xml:space="preserve">РАЗДЕЛ R: Деятельность в области культуры, спорта, организации досуга и развлечений     </t>
  </si>
  <si>
    <t>РАЗДЕЛ S : Предоставление прочих видов услуг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</si>
  <si>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</si>
  <si>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в основной капитал, финансируемых за счет собственных средств организаций, из них:</t>
  </si>
  <si>
    <t xml:space="preserve">           прибыль</t>
  </si>
  <si>
    <t xml:space="preserve">           амортизация</t>
  </si>
  <si>
    <t xml:space="preserve">           прочие собственные средства</t>
  </si>
  <si>
    <t>Объем инвестиций в основной капитал, финансируемых за счет привлеченных средств, из них:</t>
  </si>
  <si>
    <t xml:space="preserve">           кредиты банков</t>
  </si>
  <si>
    <t xml:space="preserve">           заемные средства других организаций</t>
  </si>
  <si>
    <t xml:space="preserve">           бюджетные средства, в том числе:</t>
  </si>
  <si>
    <t xml:space="preserve">                        из федерального бюджета</t>
  </si>
  <si>
    <t xml:space="preserve">                        из бюджетов субъектов федерации</t>
  </si>
  <si>
    <t xml:space="preserve">                        из местного бюджета</t>
  </si>
  <si>
    <t xml:space="preserve">           средства внебюджетных фондов</t>
  </si>
  <si>
    <t xml:space="preserve">           прочие  </t>
  </si>
  <si>
    <t xml:space="preserve">                в том числе: средства от эмиссии акций </t>
  </si>
  <si>
    <t>Из общего объема инвестиций в основной капитал инвестиции организаций государственной формы собственности за счет всех источников финансирования - всего</t>
  </si>
  <si>
    <t>в действующих ценах каждого года</t>
  </si>
  <si>
    <t>в том числе:</t>
  </si>
  <si>
    <t xml:space="preserve">           федеральной формы собственности</t>
  </si>
  <si>
    <t xml:space="preserve">           областной формы собственности</t>
  </si>
  <si>
    <t>Из общего объема инвестиций в основной капитал инвестиции организаций муниципальной формы собственности за счет всех источников финансирования - всего</t>
  </si>
  <si>
    <t xml:space="preserve">           доля муниципального сектора в общем
           объеме инвестиций в основной капитал</t>
  </si>
  <si>
    <t>%</t>
  </si>
  <si>
    <t>Ввод в действие мощностей:</t>
  </si>
  <si>
    <t xml:space="preserve">           производственного назначения:</t>
  </si>
  <si>
    <t>в соответствующих единицах измерения (в натуральных показателях)</t>
  </si>
  <si>
    <t xml:space="preserve">           указать перечень введенных мощностей</t>
  </si>
  <si>
    <t>Машины и оборудование</t>
  </si>
  <si>
    <t>штук</t>
  </si>
  <si>
    <t xml:space="preserve">Строительство комплекса на 752 головы  </t>
  </si>
  <si>
    <t>голов</t>
  </si>
  <si>
    <t xml:space="preserve"> строительство родильного отделения на 157 голов с телятником холодного содержания на 244 головы</t>
  </si>
  <si>
    <t>Агрофирма "Чудиновская" - строительство молочно-товарной фермы на 512 голов с доильно-молочным блоком</t>
  </si>
  <si>
    <t>строительство склада для фуражного зерна (кормоцех); Строительство склада для хранения сена</t>
  </si>
  <si>
    <t>тонн</t>
  </si>
  <si>
    <t xml:space="preserve"> строительство молочно-товарной фермы на 512 голов с доильно-молочным блоком</t>
  </si>
  <si>
    <t xml:space="preserve">СтроительствоРодильного отделения на 270 голов и телятника-профилактория на 336 голов, строительство кормоцеха </t>
  </si>
  <si>
    <t>строительство склада для хранения зерна; строительство зерносушильного комплекса</t>
  </si>
  <si>
    <t xml:space="preserve"> строительство силосной траншеи на 4000 тонн</t>
  </si>
  <si>
    <t>Строительство лагуны для хранения навоза</t>
  </si>
  <si>
    <t xml:space="preserve">           непроизводственного назначения</t>
  </si>
  <si>
    <t>Жилое строительство</t>
  </si>
  <si>
    <t>тыс. 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</si>
</sst>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#;\-#,##0.#"/>
    <numFmt numFmtId="173" formatCode="#,##0.0;\-#,##0.0"/>
  </numFmts>
  <fonts count="10" x14ac:knownFonts="1">
    <font>
      <sz val="8.25"/>
      <name val="Tahoma"/>
      <charset val="1"/>
    </font>
    <font>
      <sz val="8.25"/>
      <name val="Tahoma"/>
      <charset val="1"/>
    </font>
    <font>
      <sz val="8"/>
      <name val="Arial"/>
      <charset val="204"/>
    </font>
    <font>
      <sz val="7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7"/>
      <name val="Arial"/>
      <charset val="204"/>
    </font>
    <font>
      <i/>
      <sz val="7"/>
      <name val="Arial"/>
      <charset val="204"/>
    </font>
    <font>
      <i/>
      <u/>
      <sz val="7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2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12"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0" xfId="0" applyFont="1" applyProtection="1"/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2" fontId="5" fillId="2" borderId="1" xfId="0" applyNumberFormat="1" applyFont="1" applyFill="1" applyBorder="1" applyAlignment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172" fontId="6" fillId="3" borderId="9" xfId="0" applyNumberFormat="1" applyFont="1" applyFill="1" applyBorder="1" applyAlignment="1" applyProtection="1">
      <alignment horizontal="right" vertical="center"/>
    </xf>
    <xf numFmtId="172" fontId="6" fillId="3" borderId="10" xfId="0" applyNumberFormat="1" applyFont="1" applyFill="1" applyBorder="1" applyAlignment="1" applyProtection="1">
      <alignment horizontal="right" vertical="center"/>
    </xf>
    <xf numFmtId="172" fontId="6" fillId="3" borderId="11" xfId="0" applyNumberFormat="1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172" fontId="6" fillId="4" borderId="13" xfId="0" applyNumberFormat="1" applyFont="1" applyFill="1" applyBorder="1" applyAlignment="1">
      <alignment horizontal="right" vertical="center"/>
      <protection locked="0"/>
    </xf>
    <xf numFmtId="172" fontId="6" fillId="3" borderId="14" xfId="0" applyNumberFormat="1" applyFont="1" applyFill="1" applyBorder="1" applyAlignment="1" applyProtection="1">
      <alignment horizontal="right" vertical="center"/>
    </xf>
    <xf numFmtId="172" fontId="6" fillId="3" borderId="15" xfId="0" applyNumberFormat="1" applyFont="1" applyFill="1" applyBorder="1" applyAlignment="1" applyProtection="1">
      <alignment horizontal="right" vertical="center"/>
    </xf>
    <xf numFmtId="172" fontId="6" fillId="3" borderId="16" xfId="0" applyNumberFormat="1" applyFont="1" applyFill="1" applyBorder="1" applyAlignment="1" applyProtection="1">
      <alignment horizontal="right" vertical="center"/>
    </xf>
    <xf numFmtId="172" fontId="6" fillId="3" borderId="17" xfId="0" applyNumberFormat="1" applyFont="1" applyFill="1" applyBorder="1" applyAlignment="1" applyProtection="1">
      <alignment horizontal="right" vertical="center"/>
    </xf>
    <xf numFmtId="172" fontId="6" fillId="3" borderId="13" xfId="0" applyNumberFormat="1" applyFont="1" applyFill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</xf>
    <xf numFmtId="172" fontId="2" fillId="4" borderId="19" xfId="0" applyNumberFormat="1" applyFont="1" applyFill="1" applyBorder="1" applyAlignment="1" applyProtection="1">
      <alignment horizontal="right" vertical="center"/>
    </xf>
    <xf numFmtId="172" fontId="2" fillId="4" borderId="20" xfId="0" applyNumberFormat="1" applyFont="1" applyFill="1" applyBorder="1" applyAlignment="1" applyProtection="1">
      <alignment horizontal="right" vertical="center"/>
    </xf>
    <xf numFmtId="172" fontId="2" fillId="4" borderId="21" xfId="0" applyNumberFormat="1" applyFont="1" applyFill="1" applyBorder="1" applyAlignment="1" applyProtection="1">
      <alignment horizontal="right" vertical="center"/>
    </xf>
    <xf numFmtId="172" fontId="2" fillId="4" borderId="22" xfId="0" applyNumberFormat="1" applyFont="1" applyFill="1" applyBorder="1" applyAlignment="1" applyProtection="1">
      <alignment horizontal="right" vertical="center"/>
    </xf>
    <xf numFmtId="172" fontId="2" fillId="4" borderId="23" xfId="0" applyNumberFormat="1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72" fontId="6" fillId="3" borderId="24" xfId="0" applyNumberFormat="1" applyFont="1" applyFill="1" applyBorder="1" applyAlignment="1" applyProtection="1">
      <alignment horizontal="right" vertical="center"/>
    </xf>
    <xf numFmtId="172" fontId="6" fillId="3" borderId="25" xfId="0" applyNumberFormat="1" applyFont="1" applyFill="1" applyBorder="1" applyAlignment="1" applyProtection="1">
      <alignment horizontal="right" vertical="center"/>
    </xf>
    <xf numFmtId="172" fontId="6" fillId="3" borderId="26" xfId="0" applyNumberFormat="1" applyFont="1" applyFill="1" applyBorder="1" applyAlignment="1" applyProtection="1">
      <alignment horizontal="right" vertical="center"/>
    </xf>
    <xf numFmtId="172" fontId="6" fillId="3" borderId="27" xfId="0" applyNumberFormat="1" applyFont="1" applyFill="1" applyBorder="1" applyAlignment="1" applyProtection="1">
      <alignment horizontal="right" vertical="center"/>
    </xf>
    <xf numFmtId="172" fontId="6" fillId="3" borderId="28" xfId="0" applyNumberFormat="1" applyFont="1" applyFill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center" vertical="center" wrapText="1"/>
    </xf>
    <xf numFmtId="172" fontId="5" fillId="4" borderId="31" xfId="0" applyNumberFormat="1" applyFont="1" applyFill="1" applyBorder="1" applyAlignment="1">
      <alignment horizontal="right" vertical="center"/>
      <protection locked="0"/>
    </xf>
    <xf numFmtId="172" fontId="5" fillId="4" borderId="32" xfId="0" applyNumberFormat="1" applyFont="1" applyFill="1" applyBorder="1" applyAlignment="1">
      <alignment horizontal="right" vertical="center"/>
      <protection locked="0"/>
    </xf>
    <xf numFmtId="172" fontId="5" fillId="4" borderId="33" xfId="0" applyNumberFormat="1" applyFont="1" applyFill="1" applyBorder="1" applyAlignment="1">
      <alignment horizontal="right" vertical="center"/>
      <protection locked="0"/>
    </xf>
    <xf numFmtId="172" fontId="5" fillId="4" borderId="34" xfId="0" applyNumberFormat="1" applyFont="1" applyFill="1" applyBorder="1" applyAlignment="1">
      <alignment horizontal="right" vertical="center"/>
      <protection locked="0"/>
    </xf>
    <xf numFmtId="172" fontId="5" fillId="4" borderId="35" xfId="0" applyNumberFormat="1" applyFont="1" applyFill="1" applyBorder="1" applyAlignment="1">
      <alignment horizontal="right" vertical="center"/>
      <protection locked="0"/>
    </xf>
    <xf numFmtId="0" fontId="8" fillId="0" borderId="3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72" fontId="5" fillId="4" borderId="37" xfId="0" applyNumberFormat="1" applyFont="1" applyFill="1" applyBorder="1" applyAlignment="1">
      <alignment horizontal="right" vertical="center"/>
      <protection locked="0"/>
    </xf>
    <xf numFmtId="172" fontId="5" fillId="4" borderId="38" xfId="0" applyNumberFormat="1" applyFont="1" applyFill="1" applyBorder="1" applyAlignment="1">
      <alignment horizontal="right" vertical="center"/>
      <protection locked="0"/>
    </xf>
    <xf numFmtId="172" fontId="5" fillId="4" borderId="39" xfId="0" applyNumberFormat="1" applyFont="1" applyFill="1" applyBorder="1" applyAlignment="1">
      <alignment horizontal="right" vertical="center"/>
      <protection locked="0"/>
    </xf>
    <xf numFmtId="172" fontId="5" fillId="4" borderId="40" xfId="0" applyNumberFormat="1" applyFont="1" applyFill="1" applyBorder="1" applyAlignment="1">
      <alignment horizontal="right" vertical="center"/>
      <protection locked="0"/>
    </xf>
    <xf numFmtId="172" fontId="5" fillId="4" borderId="41" xfId="0" applyNumberFormat="1" applyFont="1" applyFill="1" applyBorder="1" applyAlignment="1">
      <alignment horizontal="right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</xf>
    <xf numFmtId="172" fontId="6" fillId="3" borderId="1" xfId="0" applyNumberFormat="1" applyFont="1" applyFill="1" applyBorder="1" applyAlignment="1" applyProtection="1">
      <alignment horizontal="right" vertical="center"/>
    </xf>
    <xf numFmtId="2" fontId="5" fillId="2" borderId="7" xfId="0" applyNumberFormat="1" applyFont="1" applyFill="1" applyBorder="1" applyAlignment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 wrapText="1"/>
    </xf>
    <xf numFmtId="172" fontId="6" fillId="4" borderId="1" xfId="0" applyNumberFormat="1" applyFont="1" applyFill="1" applyBorder="1" applyAlignment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173" fontId="2" fillId="0" borderId="32" xfId="0" applyNumberFormat="1" applyFont="1" applyBorder="1" applyAlignment="1" applyProtection="1">
      <alignment horizontal="right" vertical="center"/>
    </xf>
    <xf numFmtId="173" fontId="2" fillId="0" borderId="33" xfId="0" applyNumberFormat="1" applyFont="1" applyBorder="1" applyAlignment="1" applyProtection="1">
      <alignment horizontal="right" vertical="center"/>
    </xf>
    <xf numFmtId="173" fontId="2" fillId="0" borderId="34" xfId="0" applyNumberFormat="1" applyFont="1" applyBorder="1" applyAlignment="1" applyProtection="1">
      <alignment horizontal="right" vertical="center"/>
    </xf>
    <xf numFmtId="173" fontId="2" fillId="0" borderId="35" xfId="0" applyNumberFormat="1" applyFont="1" applyBorder="1" applyAlignment="1" applyProtection="1">
      <alignment horizontal="right" vertical="center"/>
    </xf>
    <xf numFmtId="173" fontId="2" fillId="0" borderId="31" xfId="0" applyNumberFormat="1" applyFont="1" applyBorder="1" applyAlignment="1" applyProtection="1">
      <alignment horizontal="right" vertical="center"/>
    </xf>
    <xf numFmtId="0" fontId="8" fillId="0" borderId="42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72" fontId="2" fillId="4" borderId="44" xfId="0" applyNumberFormat="1" applyFont="1" applyFill="1" applyBorder="1" applyAlignment="1" applyProtection="1">
      <alignment horizontal="right" vertical="center"/>
    </xf>
    <xf numFmtId="172" fontId="2" fillId="4" borderId="45" xfId="0" applyNumberFormat="1" applyFont="1" applyFill="1" applyBorder="1" applyAlignment="1" applyProtection="1">
      <alignment horizontal="right" vertical="center"/>
    </xf>
    <xf numFmtId="172" fontId="2" fillId="4" borderId="46" xfId="0" applyNumberFormat="1" applyFont="1" applyFill="1" applyBorder="1" applyAlignment="1">
      <alignment horizontal="right" vertical="center"/>
      <protection locked="0"/>
    </xf>
    <xf numFmtId="172" fontId="2" fillId="4" borderId="47" xfId="0" applyNumberFormat="1" applyFont="1" applyFill="1" applyBorder="1" applyAlignment="1">
      <alignment horizontal="right" vertical="center"/>
      <protection locked="0"/>
    </xf>
    <xf numFmtId="172" fontId="2" fillId="4" borderId="48" xfId="0" applyNumberFormat="1" applyFont="1" applyFill="1" applyBorder="1" applyAlignment="1">
      <alignment horizontal="right" vertical="center"/>
      <protection locked="0"/>
    </xf>
    <xf numFmtId="172" fontId="2" fillId="4" borderId="44" xfId="0" applyNumberFormat="1" applyFont="1" applyFill="1" applyBorder="1" applyAlignment="1">
      <alignment horizontal="right" vertical="center"/>
      <protection locked="0"/>
    </xf>
    <xf numFmtId="172" fontId="2" fillId="0" borderId="45" xfId="0" applyNumberFormat="1" applyFont="1" applyBorder="1" applyAlignment="1" applyProtection="1">
      <alignment horizontal="right" vertical="center"/>
    </xf>
    <xf numFmtId="172" fontId="2" fillId="0" borderId="46" xfId="0" applyNumberFormat="1" applyFont="1" applyBorder="1" applyAlignment="1" applyProtection="1">
      <alignment horizontal="right" vertical="center"/>
    </xf>
    <xf numFmtId="172" fontId="2" fillId="0" borderId="47" xfId="0" applyNumberFormat="1" applyFont="1" applyBorder="1" applyAlignment="1" applyProtection="1">
      <alignment horizontal="right" vertical="center"/>
    </xf>
    <xf numFmtId="172" fontId="2" fillId="0" borderId="48" xfId="0" applyNumberFormat="1" applyFont="1" applyBorder="1" applyAlignment="1" applyProtection="1">
      <alignment horizontal="right" vertical="center"/>
    </xf>
    <xf numFmtId="172" fontId="2" fillId="0" borderId="44" xfId="0" applyNumberFormat="1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</xf>
    <xf numFmtId="173" fontId="2" fillId="4" borderId="44" xfId="0" applyNumberFormat="1" applyFont="1" applyFill="1" applyBorder="1" applyAlignment="1">
      <alignment horizontal="right" vertical="center"/>
      <protection locked="0"/>
    </xf>
    <xf numFmtId="173" fontId="2" fillId="4" borderId="45" xfId="0" applyNumberFormat="1" applyFont="1" applyFill="1" applyBorder="1" applyAlignment="1">
      <alignment horizontal="right" vertical="center"/>
      <protection locked="0"/>
    </xf>
    <xf numFmtId="173" fontId="2" fillId="4" borderId="46" xfId="0" applyNumberFormat="1" applyFont="1" applyFill="1" applyBorder="1" applyAlignment="1">
      <alignment horizontal="right" vertical="center"/>
      <protection locked="0"/>
    </xf>
    <xf numFmtId="173" fontId="2" fillId="4" borderId="47" xfId="0" applyNumberFormat="1" applyFont="1" applyFill="1" applyBorder="1" applyAlignment="1">
      <alignment horizontal="right" vertical="center"/>
      <protection locked="0"/>
    </xf>
    <xf numFmtId="173" fontId="2" fillId="4" borderId="48" xfId="0" applyNumberFormat="1" applyFont="1" applyFill="1" applyBorder="1" applyAlignment="1">
      <alignment horizontal="right" vertical="center"/>
      <protection locked="0"/>
    </xf>
    <xf numFmtId="0" fontId="3" fillId="4" borderId="49" xfId="0" applyFont="1" applyFill="1" applyBorder="1" applyAlignment="1">
      <alignment horizontal="left" vertical="center" wrapText="1"/>
      <protection locked="0"/>
    </xf>
    <xf numFmtId="172" fontId="2" fillId="4" borderId="37" xfId="0" applyNumberFormat="1" applyFont="1" applyFill="1" applyBorder="1" applyAlignment="1">
      <alignment horizontal="right" vertical="center"/>
      <protection locked="0"/>
    </xf>
    <xf numFmtId="172" fontId="2" fillId="0" borderId="38" xfId="0" applyNumberFormat="1" applyFont="1" applyBorder="1" applyAlignment="1" applyProtection="1">
      <alignment horizontal="right" vertical="center"/>
    </xf>
    <xf numFmtId="172" fontId="2" fillId="0" borderId="39" xfId="0" applyNumberFormat="1" applyFont="1" applyBorder="1" applyAlignment="1" applyProtection="1">
      <alignment horizontal="right" vertical="center"/>
    </xf>
    <xf numFmtId="172" fontId="2" fillId="0" borderId="40" xfId="0" applyNumberFormat="1" applyFont="1" applyBorder="1" applyAlignment="1" applyProtection="1">
      <alignment horizontal="right" vertical="center"/>
    </xf>
    <xf numFmtId="172" fontId="2" fillId="0" borderId="41" xfId="0" applyNumberFormat="1" applyFont="1" applyBorder="1" applyAlignment="1" applyProtection="1">
      <alignment horizontal="right" vertical="center"/>
    </xf>
    <xf numFmtId="172" fontId="2" fillId="0" borderId="37" xfId="0" applyNumberFormat="1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72" fontId="2" fillId="0" borderId="51" xfId="0" applyNumberFormat="1" applyFont="1" applyBorder="1" applyAlignment="1" applyProtection="1">
      <alignment horizontal="right" vertical="center"/>
    </xf>
    <xf numFmtId="172" fontId="2" fillId="0" borderId="52" xfId="0" applyNumberFormat="1" applyFont="1" applyBorder="1" applyAlignment="1" applyProtection="1">
      <alignment horizontal="right" vertical="center"/>
    </xf>
    <xf numFmtId="172" fontId="2" fillId="0" borderId="53" xfId="0" applyNumberFormat="1" applyFont="1" applyBorder="1" applyAlignment="1" applyProtection="1">
      <alignment horizontal="right" vertical="center"/>
    </xf>
    <xf numFmtId="173" fontId="2" fillId="4" borderId="31" xfId="0" applyNumberFormat="1" applyFont="1" applyFill="1" applyBorder="1" applyAlignment="1">
      <alignment horizontal="right" vertical="center"/>
      <protection locked="0"/>
    </xf>
    <xf numFmtId="173" fontId="2" fillId="4" borderId="32" xfId="0" applyNumberFormat="1" applyFont="1" applyFill="1" applyBorder="1" applyAlignment="1">
      <alignment horizontal="right" vertical="center"/>
      <protection locked="0"/>
    </xf>
    <xf numFmtId="173" fontId="2" fillId="4" borderId="33" xfId="0" applyNumberFormat="1" applyFont="1" applyFill="1" applyBorder="1" applyAlignment="1">
      <alignment horizontal="right" vertical="center"/>
      <protection locked="0"/>
    </xf>
    <xf numFmtId="173" fontId="2" fillId="4" borderId="34" xfId="0" applyNumberFormat="1" applyFont="1" applyFill="1" applyBorder="1" applyAlignment="1">
      <alignment horizontal="right" vertical="center"/>
      <protection locked="0"/>
    </xf>
    <xf numFmtId="173" fontId="2" fillId="4" borderId="35" xfId="0" applyNumberFormat="1" applyFont="1" applyFill="1" applyBorder="1" applyAlignment="1">
      <alignment horizontal="right" vertical="center"/>
      <protection locked="0"/>
    </xf>
    <xf numFmtId="0" fontId="3" fillId="4" borderId="54" xfId="0" applyFont="1" applyFill="1" applyBorder="1" applyAlignment="1">
      <alignment horizontal="left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</xf>
    <xf numFmtId="173" fontId="2" fillId="4" borderId="56" xfId="0" applyNumberFormat="1" applyFont="1" applyFill="1" applyBorder="1" applyAlignment="1">
      <alignment horizontal="right" vertical="center"/>
      <protection locked="0"/>
    </xf>
    <xf numFmtId="173" fontId="2" fillId="4" borderId="57" xfId="0" applyNumberFormat="1" applyFont="1" applyFill="1" applyBorder="1" applyAlignment="1">
      <alignment horizontal="right" vertical="center"/>
      <protection locked="0"/>
    </xf>
    <xf numFmtId="173" fontId="2" fillId="4" borderId="58" xfId="0" applyNumberFormat="1" applyFont="1" applyFill="1" applyBorder="1" applyAlignment="1">
      <alignment horizontal="right" vertical="center"/>
      <protection locked="0"/>
    </xf>
    <xf numFmtId="173" fontId="2" fillId="4" borderId="59" xfId="0" applyNumberFormat="1" applyFont="1" applyFill="1" applyBorder="1" applyAlignment="1">
      <alignment horizontal="right" vertical="center"/>
      <protection locked="0"/>
    </xf>
    <xf numFmtId="173" fontId="2" fillId="4" borderId="60" xfId="0" applyNumberFormat="1" applyFont="1" applyFill="1" applyBorder="1" applyAlignment="1">
      <alignment horizontal="right" vertical="center"/>
      <protection locked="0"/>
    </xf>
    <xf numFmtId="172" fontId="2" fillId="0" borderId="32" xfId="0" applyNumberFormat="1" applyFont="1" applyBorder="1" applyAlignment="1" applyProtection="1">
      <alignment horizontal="right" vertical="center"/>
    </xf>
    <xf numFmtId="172" fontId="2" fillId="0" borderId="61" xfId="0" applyNumberFormat="1" applyFont="1" applyBorder="1" applyAlignment="1" applyProtection="1">
      <alignment horizontal="right" vertical="center"/>
    </xf>
    <xf numFmtId="172" fontId="2" fillId="0" borderId="34" xfId="0" applyNumberFormat="1" applyFont="1" applyBorder="1" applyAlignment="1" applyProtection="1">
      <alignment horizontal="right" vertical="center"/>
    </xf>
    <xf numFmtId="172" fontId="2" fillId="0" borderId="14" xfId="0" applyNumberFormat="1" applyFont="1" applyBorder="1" applyAlignment="1" applyProtection="1">
      <alignment horizontal="right" vertical="center"/>
    </xf>
    <xf numFmtId="172" fontId="2" fillId="0" borderId="15" xfId="0" applyNumberFormat="1" applyFont="1" applyBorder="1" applyAlignment="1" applyProtection="1">
      <alignment horizontal="right" vertical="center"/>
    </xf>
    <xf numFmtId="172" fontId="2" fillId="0" borderId="16" xfId="0" applyNumberFormat="1" applyFont="1" applyBorder="1" applyAlignment="1" applyProtection="1">
      <alignment horizontal="right" vertical="center"/>
    </xf>
    <xf numFmtId="172" fontId="2" fillId="4" borderId="31" xfId="0" applyNumberFormat="1" applyFont="1" applyFill="1" applyBorder="1" applyAlignment="1">
      <alignment horizontal="right" vertical="center"/>
      <protection locked="0"/>
    </xf>
    <xf numFmtId="172" fontId="2" fillId="4" borderId="32" xfId="0" applyNumberFormat="1" applyFont="1" applyFill="1" applyBorder="1" applyAlignment="1">
      <alignment horizontal="right" vertical="center"/>
      <protection locked="0"/>
    </xf>
    <xf numFmtId="172" fontId="2" fillId="4" borderId="33" xfId="0" applyNumberFormat="1" applyFont="1" applyFill="1" applyBorder="1" applyAlignment="1">
      <alignment horizontal="right" vertical="center"/>
      <protection locked="0"/>
    </xf>
    <xf numFmtId="172" fontId="2" fillId="4" borderId="34" xfId="0" applyNumberFormat="1" applyFont="1" applyFill="1" applyBorder="1" applyAlignment="1">
      <alignment horizontal="right" vertical="center"/>
      <protection locked="0"/>
    </xf>
    <xf numFmtId="172" fontId="2" fillId="4" borderId="35" xfId="0" applyNumberFormat="1" applyFont="1" applyFill="1" applyBorder="1" applyAlignment="1">
      <alignment horizontal="right" vertical="center"/>
      <protection locked="0"/>
    </xf>
    <xf numFmtId="0" fontId="3" fillId="4" borderId="36" xfId="0" applyFont="1" applyFill="1" applyBorder="1" applyAlignment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173" fontId="2" fillId="4" borderId="13" xfId="0" applyNumberFormat="1" applyFont="1" applyFill="1" applyBorder="1" applyAlignment="1">
      <alignment horizontal="right" vertical="center"/>
      <protection locked="0"/>
    </xf>
    <xf numFmtId="173" fontId="2" fillId="4" borderId="14" xfId="0" applyNumberFormat="1" applyFont="1" applyFill="1" applyBorder="1" applyAlignment="1">
      <alignment horizontal="right" vertical="center"/>
      <protection locked="0"/>
    </xf>
    <xf numFmtId="173" fontId="2" fillId="4" borderId="15" xfId="0" applyNumberFormat="1" applyFont="1" applyFill="1" applyBorder="1" applyAlignment="1">
      <alignment horizontal="right" vertical="center"/>
      <protection locked="0"/>
    </xf>
    <xf numFmtId="173" fontId="2" fillId="4" borderId="16" xfId="0" applyNumberFormat="1" applyFont="1" applyFill="1" applyBorder="1" applyAlignment="1">
      <alignment horizontal="right" vertical="center"/>
      <protection locked="0"/>
    </xf>
    <xf numFmtId="173" fontId="2" fillId="4" borderId="17" xfId="0" applyNumberFormat="1" applyFont="1" applyFill="1" applyBorder="1" applyAlignment="1">
      <alignment horizontal="right" vertical="center"/>
      <protection locked="0"/>
    </xf>
    <xf numFmtId="172" fontId="2" fillId="4" borderId="31" xfId="0" applyNumberFormat="1" applyFont="1" applyFill="1" applyBorder="1" applyAlignment="1" applyProtection="1">
      <alignment horizontal="right" vertical="center"/>
    </xf>
    <xf numFmtId="172" fontId="2" fillId="4" borderId="32" xfId="0" applyNumberFormat="1" applyFont="1" applyFill="1" applyBorder="1" applyAlignment="1" applyProtection="1">
      <alignment horizontal="right" vertical="center"/>
    </xf>
    <xf numFmtId="0" fontId="3" fillId="0" borderId="62" xfId="0" applyFont="1" applyBorder="1" applyAlignment="1" applyProtection="1">
      <alignment horizontal="center" vertical="center" wrapText="1"/>
    </xf>
    <xf numFmtId="172" fontId="2" fillId="4" borderId="63" xfId="0" applyNumberFormat="1" applyFont="1" applyFill="1" applyBorder="1" applyAlignment="1" applyProtection="1">
      <alignment horizontal="right" vertical="center"/>
    </xf>
    <xf numFmtId="172" fontId="2" fillId="4" borderId="64" xfId="0" applyNumberFormat="1" applyFont="1" applyFill="1" applyBorder="1" applyAlignment="1" applyProtection="1">
      <alignment horizontal="right" vertical="center"/>
    </xf>
    <xf numFmtId="172" fontId="2" fillId="4" borderId="65" xfId="0" applyNumberFormat="1" applyFont="1" applyFill="1" applyBorder="1" applyAlignment="1">
      <alignment horizontal="right" vertical="center"/>
      <protection locked="0"/>
    </xf>
    <xf numFmtId="172" fontId="2" fillId="4" borderId="63" xfId="0" applyNumberFormat="1" applyFont="1" applyFill="1" applyBorder="1" applyAlignment="1">
      <alignment horizontal="right" vertical="center"/>
      <protection locked="0"/>
    </xf>
    <xf numFmtId="172" fontId="2" fillId="4" borderId="61" xfId="0" applyNumberFormat="1" applyFont="1" applyFill="1" applyBorder="1" applyAlignment="1">
      <alignment horizontal="right" vertical="center"/>
      <protection locked="0"/>
    </xf>
    <xf numFmtId="172" fontId="2" fillId="0" borderId="49" xfId="0" applyNumberFormat="1" applyFont="1" applyBorder="1" applyAlignment="1" applyProtection="1">
      <alignment horizontal="right" vertical="center"/>
    </xf>
    <xf numFmtId="172" fontId="2" fillId="0" borderId="43" xfId="0" applyNumberFormat="1" applyFont="1" applyBorder="1" applyAlignment="1" applyProtection="1">
      <alignment horizontal="right" vertical="center"/>
    </xf>
    <xf numFmtId="2" fontId="5" fillId="2" borderId="50" xfId="0" applyNumberFormat="1" applyFont="1" applyFill="1" applyBorder="1" applyAlignment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  <protection locked="0"/>
    </xf>
    <xf numFmtId="0" fontId="3" fillId="4" borderId="50" xfId="0" applyFont="1" applyFill="1" applyBorder="1" applyAlignment="1">
      <alignment horizontal="left" vertical="center" wrapText="1"/>
      <protection locked="0"/>
    </xf>
    <xf numFmtId="0" fontId="3" fillId="4" borderId="66" xfId="0" applyFont="1" applyFill="1" applyBorder="1" applyAlignment="1">
      <alignment horizontal="left" vertical="center" wrapText="1"/>
      <protection locked="0"/>
    </xf>
    <xf numFmtId="172" fontId="2" fillId="4" borderId="67" xfId="0" applyNumberFormat="1" applyFont="1" applyFill="1" applyBorder="1" applyAlignment="1">
      <alignment horizontal="right" vertical="center"/>
      <protection locked="0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left" vertical="center" wrapText="1"/>
    </xf>
    <xf numFmtId="0" fontId="3" fillId="4" borderId="68" xfId="0" applyFont="1" applyFill="1" applyBorder="1" applyAlignment="1">
      <alignment horizontal="left" vertical="center" wrapText="1"/>
      <protection locked="0"/>
    </xf>
    <xf numFmtId="0" fontId="3" fillId="4" borderId="69" xfId="0" applyFont="1" applyFill="1" applyBorder="1" applyAlignment="1">
      <alignment horizontal="left" vertical="center" wrapText="1"/>
      <protection locked="0"/>
    </xf>
    <xf numFmtId="0" fontId="2" fillId="4" borderId="56" xfId="0" applyFont="1" applyFill="1" applyBorder="1" applyAlignment="1">
      <alignment horizontal="right" vertical="center"/>
      <protection locked="0"/>
    </xf>
    <xf numFmtId="0" fontId="7" fillId="3" borderId="62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172" fontId="6" fillId="3" borderId="61" xfId="0" applyNumberFormat="1" applyFont="1" applyFill="1" applyBorder="1" applyAlignment="1" applyProtection="1">
      <alignment horizontal="right" vertical="center"/>
    </xf>
    <xf numFmtId="172" fontId="6" fillId="3" borderId="63" xfId="0" applyNumberFormat="1" applyFont="1" applyFill="1" applyBorder="1" applyAlignment="1" applyProtection="1">
      <alignment horizontal="right" vertical="center"/>
    </xf>
    <xf numFmtId="172" fontId="2" fillId="4" borderId="45" xfId="0" applyNumberFormat="1" applyFont="1" applyFill="1" applyBorder="1" applyAlignment="1">
      <alignment horizontal="right" vertical="center"/>
      <protection locked="0"/>
    </xf>
    <xf numFmtId="172" fontId="2" fillId="4" borderId="13" xfId="0" applyNumberFormat="1" applyFont="1" applyFill="1" applyBorder="1" applyAlignment="1">
      <alignment horizontal="right" vertical="center"/>
      <protection locked="0"/>
    </xf>
    <xf numFmtId="172" fontId="2" fillId="4" borderId="14" xfId="0" applyNumberFormat="1" applyFont="1" applyFill="1" applyBorder="1" applyAlignment="1">
      <alignment horizontal="right" vertical="center"/>
      <protection locked="0"/>
    </xf>
    <xf numFmtId="172" fontId="2" fillId="4" borderId="15" xfId="0" applyNumberFormat="1" applyFont="1" applyFill="1" applyBorder="1" applyAlignment="1">
      <alignment horizontal="right" vertical="center"/>
      <protection locked="0"/>
    </xf>
    <xf numFmtId="172" fontId="2" fillId="4" borderId="16" xfId="0" applyNumberFormat="1" applyFont="1" applyFill="1" applyBorder="1" applyAlignment="1">
      <alignment horizontal="right" vertical="center"/>
      <protection locked="0"/>
    </xf>
    <xf numFmtId="172" fontId="2" fillId="4" borderId="17" xfId="0" applyNumberFormat="1" applyFont="1" applyFill="1" applyBorder="1" applyAlignment="1">
      <alignment horizontal="right" vertical="center"/>
      <protection locked="0"/>
    </xf>
    <xf numFmtId="0" fontId="3" fillId="0" borderId="43" xfId="0" applyFont="1" applyBorder="1" applyAlignment="1" applyProtection="1">
      <alignment horizontal="left" vertical="center" wrapText="1"/>
    </xf>
    <xf numFmtId="172" fontId="2" fillId="0" borderId="31" xfId="0" applyNumberFormat="1" applyFont="1" applyBorder="1" applyAlignment="1" applyProtection="1">
      <alignment horizontal="right" vertical="center"/>
    </xf>
    <xf numFmtId="172" fontId="2" fillId="0" borderId="33" xfId="0" applyNumberFormat="1" applyFont="1" applyBorder="1" applyAlignment="1" applyProtection="1">
      <alignment horizontal="right" vertical="center"/>
    </xf>
    <xf numFmtId="172" fontId="2" fillId="0" borderId="35" xfId="0" applyNumberFormat="1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horizontal="left" vertical="center" wrapText="1"/>
    </xf>
    <xf numFmtId="173" fontId="2" fillId="0" borderId="44" xfId="0" applyNumberFormat="1" applyFont="1" applyBorder="1" applyAlignment="1" applyProtection="1">
      <alignment horizontal="right" vertical="center"/>
    </xf>
    <xf numFmtId="173" fontId="2" fillId="0" borderId="45" xfId="0" applyNumberFormat="1" applyFont="1" applyBorder="1" applyAlignment="1" applyProtection="1">
      <alignment horizontal="right" vertical="center"/>
    </xf>
    <xf numFmtId="173" fontId="2" fillId="0" borderId="46" xfId="0" applyNumberFormat="1" applyFont="1" applyBorder="1" applyAlignment="1" applyProtection="1">
      <alignment horizontal="right" vertical="center"/>
    </xf>
    <xf numFmtId="173" fontId="2" fillId="0" borderId="47" xfId="0" applyNumberFormat="1" applyFont="1" applyBorder="1" applyAlignment="1" applyProtection="1">
      <alignment horizontal="right" vertical="center"/>
    </xf>
    <xf numFmtId="173" fontId="2" fillId="0" borderId="48" xfId="0" applyNumberFormat="1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right" vertical="center"/>
    </xf>
    <xf numFmtId="172" fontId="2" fillId="0" borderId="13" xfId="0" applyNumberFormat="1" applyFont="1" applyBorder="1" applyAlignment="1" applyProtection="1">
      <alignment horizontal="right" vertical="center"/>
    </xf>
    <xf numFmtId="0" fontId="9" fillId="0" borderId="29" xfId="0" applyFont="1" applyBorder="1" applyAlignment="1" applyProtection="1">
      <alignment horizontal="left" vertical="center" wrapText="1"/>
    </xf>
    <xf numFmtId="173" fontId="2" fillId="0" borderId="45" xfId="0" applyNumberFormat="1" applyFont="1" applyBorder="1" applyAlignment="1" applyProtection="1">
      <alignment horizontal="right" vertical="top" wrapText="1"/>
    </xf>
    <xf numFmtId="173" fontId="2" fillId="0" borderId="46" xfId="0" applyNumberFormat="1" applyFont="1" applyBorder="1" applyAlignment="1" applyProtection="1">
      <alignment horizontal="right" vertical="top" wrapText="1"/>
    </xf>
    <xf numFmtId="173" fontId="2" fillId="0" borderId="47" xfId="0" applyNumberFormat="1" applyFont="1" applyBorder="1" applyAlignment="1" applyProtection="1">
      <alignment horizontal="right" vertical="top" wrapText="1"/>
    </xf>
    <xf numFmtId="173" fontId="2" fillId="0" borderId="48" xfId="0" applyNumberFormat="1" applyFont="1" applyBorder="1" applyAlignment="1" applyProtection="1">
      <alignment horizontal="right" vertical="top" wrapText="1"/>
    </xf>
    <xf numFmtId="0" fontId="3" fillId="4" borderId="43" xfId="0" applyFont="1" applyFill="1" applyBorder="1" applyAlignment="1">
      <alignment horizontal="center" vertical="center" wrapText="1"/>
      <protection locked="0"/>
    </xf>
    <xf numFmtId="173" fontId="2" fillId="4" borderId="45" xfId="0" applyNumberFormat="1" applyFont="1" applyFill="1" applyBorder="1" applyAlignment="1">
      <alignment horizontal="right" vertical="top" wrapText="1"/>
      <protection locked="0"/>
    </xf>
    <xf numFmtId="173" fontId="2" fillId="4" borderId="46" xfId="0" applyNumberFormat="1" applyFont="1" applyFill="1" applyBorder="1" applyAlignment="1">
      <alignment horizontal="right" vertical="top" wrapText="1"/>
      <protection locked="0"/>
    </xf>
    <xf numFmtId="173" fontId="2" fillId="4" borderId="47" xfId="0" applyNumberFormat="1" applyFont="1" applyFill="1" applyBorder="1" applyAlignment="1">
      <alignment horizontal="right" vertical="top" wrapText="1"/>
      <protection locked="0"/>
    </xf>
    <xf numFmtId="173" fontId="2" fillId="4" borderId="48" xfId="0" applyNumberFormat="1" applyFont="1" applyFill="1" applyBorder="1" applyAlignment="1">
      <alignment horizontal="right" vertical="top" wrapText="1"/>
      <protection locked="0"/>
    </xf>
    <xf numFmtId="0" fontId="3" fillId="4" borderId="30" xfId="0" applyFont="1" applyFill="1" applyBorder="1" applyAlignment="1">
      <alignment vertical="center" wrapText="1"/>
      <protection locked="0"/>
    </xf>
    <xf numFmtId="0" fontId="3" fillId="4" borderId="12" xfId="0" applyFont="1" applyFill="1" applyBorder="1" applyAlignment="1">
      <alignment vertical="center" wrapText="1"/>
      <protection locked="0"/>
    </xf>
    <xf numFmtId="173" fontId="2" fillId="4" borderId="14" xfId="0" applyNumberFormat="1" applyFont="1" applyFill="1" applyBorder="1" applyAlignment="1">
      <alignment horizontal="right" vertical="top" wrapText="1"/>
      <protection locked="0"/>
    </xf>
    <xf numFmtId="173" fontId="2" fillId="4" borderId="15" xfId="0" applyNumberFormat="1" applyFont="1" applyFill="1" applyBorder="1" applyAlignment="1">
      <alignment horizontal="right" vertical="top" wrapText="1"/>
      <protection locked="0"/>
    </xf>
    <xf numFmtId="173" fontId="2" fillId="4" borderId="16" xfId="0" applyNumberFormat="1" applyFont="1" applyFill="1" applyBorder="1" applyAlignment="1">
      <alignment horizontal="right" vertical="top" wrapText="1"/>
      <protection locked="0"/>
    </xf>
    <xf numFmtId="173" fontId="2" fillId="4" borderId="17" xfId="0" applyNumberFormat="1" applyFont="1" applyFill="1" applyBorder="1" applyAlignment="1">
      <alignment horizontal="right" vertical="top" wrapText="1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2" fillId="0" borderId="0" xfId="0" applyFont="1" applyProtection="1"/>
    <xf numFmtId="3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50" xfId="0" applyFont="1" applyFill="1" applyBorder="1" applyAlignment="1" applyProtection="1">
      <alignment horizontal="left" vertical="center" wrapText="1"/>
    </xf>
    <xf numFmtId="0" fontId="4" fillId="2" borderId="7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3" fontId="2" fillId="0" borderId="72" xfId="0" applyNumberFormat="1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left" vertical="center" wrapText="1"/>
    </xf>
    <xf numFmtId="0" fontId="7" fillId="3" borderId="51" xfId="0" applyFont="1" applyFill="1" applyBorder="1" applyAlignment="1" applyProtection="1">
      <alignment horizontal="left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left" vertical="center" wrapText="1"/>
    </xf>
    <xf numFmtId="0" fontId="8" fillId="0" borderId="71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  <protection locked="0"/>
    </xf>
    <xf numFmtId="0" fontId="8" fillId="0" borderId="70" xfId="0" applyFont="1" applyBorder="1" applyAlignment="1" applyProtection="1">
      <alignment horizontal="left" vertical="center" wrapText="1"/>
    </xf>
    <xf numFmtId="0" fontId="8" fillId="0" borderId="68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20"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pane ySplit="3" topLeftCell="A13" activePane="bottomLeft" state="frozenSplit"/>
      <selection activeCell="B333" sqref="B333"/>
      <selection pane="bottomLeft" activeCell="K19" sqref="K19"/>
    </sheetView>
  </sheetViews>
  <sheetFormatPr defaultColWidth="8.1640625" defaultRowHeight="11.25" customHeight="1" x14ac:dyDescent="0.2"/>
  <cols>
    <col min="1" max="1" width="39.5" style="183" customWidth="1"/>
    <col min="2" max="2" width="29.83203125" style="184" customWidth="1"/>
    <col min="3" max="3" width="11.1640625" style="185" customWidth="1"/>
    <col min="4" max="4" width="11.5" style="185" customWidth="1"/>
    <col min="5" max="5" width="11.83203125" style="185" customWidth="1"/>
    <col min="6" max="6" width="11" style="185" customWidth="1"/>
    <col min="7" max="7" width="11.83203125" style="185" customWidth="1"/>
    <col min="8" max="8" width="11.1640625" style="185" customWidth="1"/>
    <col min="9" max="9" width="11" style="185" customWidth="1"/>
    <col min="10" max="10" width="11.5" style="185" customWidth="1"/>
    <col min="11" max="11" width="11.33203125" style="185" customWidth="1"/>
    <col min="12" max="12" width="25.33203125" style="185" customWidth="1"/>
    <col min="13" max="16384" width="8.1640625" style="1"/>
  </cols>
  <sheetData>
    <row r="1" spans="1:12" ht="11.25" customHeight="1" x14ac:dyDescent="0.15">
      <c r="A1" s="204" t="s">
        <v>0</v>
      </c>
      <c r="B1" s="199" t="s">
        <v>1</v>
      </c>
      <c r="C1" s="2" t="s">
        <v>2</v>
      </c>
      <c r="D1" s="2" t="s">
        <v>2</v>
      </c>
      <c r="E1" s="2" t="s">
        <v>3</v>
      </c>
      <c r="F1" s="202" t="s">
        <v>4</v>
      </c>
      <c r="G1" s="203"/>
      <c r="H1" s="203"/>
      <c r="I1" s="203"/>
      <c r="J1" s="203"/>
      <c r="K1" s="187"/>
      <c r="L1" s="192" t="s">
        <v>5</v>
      </c>
    </row>
    <row r="2" spans="1:12" ht="11.25" customHeight="1" x14ac:dyDescent="0.15">
      <c r="A2" s="205"/>
      <c r="B2" s="200"/>
      <c r="C2" s="195">
        <v>2018</v>
      </c>
      <c r="D2" s="195">
        <v>2019</v>
      </c>
      <c r="E2" s="195">
        <v>2020</v>
      </c>
      <c r="F2" s="186">
        <v>2021</v>
      </c>
      <c r="G2" s="187"/>
      <c r="H2" s="186">
        <v>2022</v>
      </c>
      <c r="I2" s="187"/>
      <c r="J2" s="186">
        <v>2023</v>
      </c>
      <c r="K2" s="187"/>
      <c r="L2" s="193"/>
    </row>
    <row r="3" spans="1:12" ht="11.25" customHeight="1" x14ac:dyDescent="0.15">
      <c r="A3" s="206"/>
      <c r="B3" s="201"/>
      <c r="C3" s="196"/>
      <c r="D3" s="196"/>
      <c r="E3" s="196"/>
      <c r="F3" s="4" t="s">
        <v>6</v>
      </c>
      <c r="G3" s="5" t="s">
        <v>7</v>
      </c>
      <c r="H3" s="4" t="s">
        <v>6</v>
      </c>
      <c r="I3" s="5" t="s">
        <v>7</v>
      </c>
      <c r="J3" s="4" t="s">
        <v>6</v>
      </c>
      <c r="K3" s="6" t="s">
        <v>7</v>
      </c>
      <c r="L3" s="194"/>
    </row>
    <row r="4" spans="1:12" s="7" customFormat="1" ht="15" customHeight="1" x14ac:dyDescent="0.2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10"/>
      <c r="L4" s="11"/>
    </row>
    <row r="5" spans="1:12" ht="17.25" customHeight="1" x14ac:dyDescent="0.15">
      <c r="A5" s="197" t="s">
        <v>9</v>
      </c>
      <c r="B5" s="12" t="s">
        <v>10</v>
      </c>
      <c r="C5" s="13">
        <f t="shared" ref="C5:K5" si="0">C8+C11</f>
        <v>825800</v>
      </c>
      <c r="D5" s="14">
        <f t="shared" si="0"/>
        <v>723569.5</v>
      </c>
      <c r="E5" s="15">
        <f t="shared" si="0"/>
        <v>645604.9</v>
      </c>
      <c r="F5" s="13">
        <f t="shared" si="0"/>
        <v>583579.69999999995</v>
      </c>
      <c r="G5" s="15">
        <f t="shared" si="0"/>
        <v>623436.19999999995</v>
      </c>
      <c r="H5" s="13">
        <f t="shared" si="0"/>
        <v>403892</v>
      </c>
      <c r="I5" s="15">
        <f t="shared" si="0"/>
        <v>421755.5</v>
      </c>
      <c r="J5" s="13">
        <f t="shared" si="0"/>
        <v>394648.5</v>
      </c>
      <c r="K5" s="15">
        <f t="shared" si="0"/>
        <v>417512</v>
      </c>
      <c r="L5" s="11"/>
    </row>
    <row r="6" spans="1:12" ht="17.25" customHeight="1" x14ac:dyDescent="0.15">
      <c r="A6" s="198"/>
      <c r="B6" s="16" t="s">
        <v>11</v>
      </c>
      <c r="C6" s="17">
        <v>156.69999999999999</v>
      </c>
      <c r="D6" s="18">
        <f>IF((ISERROR(D5/(C5*D$7/100))),0,(D5/(C5*D$7/100))*100)</f>
        <v>82.118489854942851</v>
      </c>
      <c r="E6" s="19">
        <f>IF((ISERROR(E5/(D5*E$7/100))),0,(E5/(D5*E$7/100))*100)</f>
        <v>81.484019984498403</v>
      </c>
      <c r="F6" s="20">
        <f>IF((ISERROR(F5/(E5*F$7/100))),0,(F5/(E5*F$7/100))*100)</f>
        <v>84.558185155744241</v>
      </c>
      <c r="G6" s="21">
        <f>IF((ISERROR(G5/(E5*G$7/100))),0,(G5/(E5*G$7/100))*100)</f>
        <v>90.417802017863451</v>
      </c>
      <c r="H6" s="22">
        <f>IF((ISERROR(H5/(F5*H$7/100))),0,(H5/(F5*H$7/100))*100)</f>
        <v>64.802807562111369</v>
      </c>
      <c r="I6" s="21">
        <f>IF((ISERROR(I5/(G5*I$7/100))),0,(I5/(G5*I$7/100))*100)</f>
        <v>63.402198760541317</v>
      </c>
      <c r="J6" s="22">
        <f>IF((ISERROR(J5/(H5*J$7/100))),0,(J5/(H5*J$7/100))*100)</f>
        <v>93.058469661621004</v>
      </c>
      <c r="K6" s="19">
        <f>IF((ISERROR(K5/(I5*K$7/100))),0,(K5/(I5*K$7/100))*100)</f>
        <v>94.369731488614889</v>
      </c>
      <c r="L6" s="11"/>
    </row>
    <row r="7" spans="1:12" ht="16.5" customHeight="1" x14ac:dyDescent="0.15">
      <c r="A7" s="23" t="s">
        <v>12</v>
      </c>
      <c r="B7" s="3" t="s">
        <v>13</v>
      </c>
      <c r="C7" s="24">
        <v>104.4</v>
      </c>
      <c r="D7" s="25">
        <v>106.7</v>
      </c>
      <c r="E7" s="26">
        <v>109.5</v>
      </c>
      <c r="F7" s="27">
        <v>106.9</v>
      </c>
      <c r="G7" s="28">
        <v>106.8</v>
      </c>
      <c r="H7" s="24">
        <v>106.8</v>
      </c>
      <c r="I7" s="28">
        <v>106.7</v>
      </c>
      <c r="J7" s="24">
        <v>105</v>
      </c>
      <c r="K7" s="28">
        <v>104.9</v>
      </c>
      <c r="L7" s="11"/>
    </row>
    <row r="8" spans="1:12" ht="18" customHeight="1" x14ac:dyDescent="0.15">
      <c r="A8" s="29" t="s">
        <v>14</v>
      </c>
      <c r="B8" s="30" t="s">
        <v>15</v>
      </c>
      <c r="C8" s="31">
        <f t="shared" ref="C8:K8" si="1">C9+C10</f>
        <v>105359</v>
      </c>
      <c r="D8" s="32">
        <f t="shared" si="1"/>
        <v>75400.5</v>
      </c>
      <c r="E8" s="33">
        <f t="shared" si="1"/>
        <v>46312.5</v>
      </c>
      <c r="F8" s="34">
        <f t="shared" si="1"/>
        <v>46402.5</v>
      </c>
      <c r="G8" s="35">
        <f t="shared" si="1"/>
        <v>49216</v>
      </c>
      <c r="H8" s="31">
        <f t="shared" si="1"/>
        <v>46602.5</v>
      </c>
      <c r="I8" s="35">
        <f t="shared" si="1"/>
        <v>49416</v>
      </c>
      <c r="J8" s="31">
        <f t="shared" si="1"/>
        <v>46802.5</v>
      </c>
      <c r="K8" s="33">
        <f t="shared" si="1"/>
        <v>49616</v>
      </c>
      <c r="L8" s="11"/>
    </row>
    <row r="9" spans="1:12" ht="19.5" customHeight="1" x14ac:dyDescent="0.15">
      <c r="A9" s="36" t="s">
        <v>16</v>
      </c>
      <c r="B9" s="37" t="s">
        <v>15</v>
      </c>
      <c r="C9" s="38">
        <v>92259</v>
      </c>
      <c r="D9" s="39">
        <v>62410.5</v>
      </c>
      <c r="E9" s="40">
        <v>40702.5</v>
      </c>
      <c r="F9" s="41">
        <v>40702.5</v>
      </c>
      <c r="G9" s="42">
        <v>43416</v>
      </c>
      <c r="H9" s="38">
        <v>40702.5</v>
      </c>
      <c r="I9" s="42">
        <v>43416</v>
      </c>
      <c r="J9" s="38">
        <v>40702.5</v>
      </c>
      <c r="K9" s="42">
        <v>43416</v>
      </c>
      <c r="L9" s="11"/>
    </row>
    <row r="10" spans="1:12" ht="39" customHeight="1" x14ac:dyDescent="0.15">
      <c r="A10" s="43" t="s">
        <v>17</v>
      </c>
      <c r="B10" s="44" t="s">
        <v>15</v>
      </c>
      <c r="C10" s="45">
        <v>13100</v>
      </c>
      <c r="D10" s="46">
        <v>12990</v>
      </c>
      <c r="E10" s="47">
        <v>5610</v>
      </c>
      <c r="F10" s="48">
        <v>5700</v>
      </c>
      <c r="G10" s="49">
        <v>5800</v>
      </c>
      <c r="H10" s="45">
        <v>5900</v>
      </c>
      <c r="I10" s="49">
        <v>6000</v>
      </c>
      <c r="J10" s="45">
        <v>6100</v>
      </c>
      <c r="K10" s="47">
        <v>6200</v>
      </c>
      <c r="L10" s="11"/>
    </row>
    <row r="11" spans="1:12" ht="30.75" customHeight="1" x14ac:dyDescent="0.15">
      <c r="A11" s="190" t="s">
        <v>18</v>
      </c>
      <c r="B11" s="50" t="s">
        <v>15</v>
      </c>
      <c r="C11" s="51">
        <v>720441</v>
      </c>
      <c r="D11" s="51">
        <f t="shared" ref="D11:K11" si="2">D14+D27+D34+D166+D174+D181+D186+D191+D197+D202+D208+D213+D220+D225+D230+D243+D251+D259+D269</f>
        <v>648169</v>
      </c>
      <c r="E11" s="51">
        <f t="shared" si="2"/>
        <v>599292.4</v>
      </c>
      <c r="F11" s="51">
        <f t="shared" si="2"/>
        <v>537177.19999999995</v>
      </c>
      <c r="G11" s="51">
        <f t="shared" si="2"/>
        <v>574220.19999999995</v>
      </c>
      <c r="H11" s="51">
        <f t="shared" si="2"/>
        <v>357289.5</v>
      </c>
      <c r="I11" s="51">
        <f t="shared" si="2"/>
        <v>372339.5</v>
      </c>
      <c r="J11" s="51">
        <f t="shared" si="2"/>
        <v>347846</v>
      </c>
      <c r="K11" s="51">
        <f t="shared" si="2"/>
        <v>367896</v>
      </c>
      <c r="L11" s="52"/>
    </row>
    <row r="12" spans="1:12" ht="59.25" customHeight="1" x14ac:dyDescent="0.15">
      <c r="A12" s="191"/>
      <c r="B12" s="53" t="s">
        <v>11</v>
      </c>
      <c r="C12" s="54">
        <v>162.19999999999999</v>
      </c>
      <c r="D12" s="51">
        <f>IF((ISERROR(D11/(C11*D$7/100))),0,(D11/(C11*D$7/100))*100)</f>
        <v>84.318993999701163</v>
      </c>
      <c r="E12" s="51">
        <f>IF((ISERROR(E11/(D11*E$7/100))),0,(E11/(D11*E$7/100))*100)</f>
        <v>84.437699956923268</v>
      </c>
      <c r="F12" s="51">
        <f>IF((ISERROR(F11/(E11*F$7/100))),0,(F11/(E11*F$7/100))*100)</f>
        <v>83.849619423234245</v>
      </c>
      <c r="G12" s="51">
        <f>IF((ISERROR(G11/(E11*G$7/100))),0,(G11/(E11*G$7/100))*100)</f>
        <v>89.715698596524859</v>
      </c>
      <c r="H12" s="51">
        <f>IF((ISERROR(H11/(F11*H$7/100))),0,(H11/(F11*H$7/100))*100)</f>
        <v>62.27753715851653</v>
      </c>
      <c r="I12" s="51">
        <f>IF((ISERROR(I11/(G11*I$7/100))),0,(I11/(G11*I$7/100))*100)</f>
        <v>60.770978013340404</v>
      </c>
      <c r="J12" s="51">
        <f>IF((ISERROR(J11/(H11*J$7/100))),0,(J11/(H11*J$7/100))*100)</f>
        <v>92.720862147335652</v>
      </c>
      <c r="K12" s="51">
        <f>IF((ISERROR(K11/(I11*K$7/100))),0,(K11/(I11*K$7/100))*100)</f>
        <v>94.191229638409098</v>
      </c>
      <c r="L12" s="52"/>
    </row>
    <row r="13" spans="1:12" ht="43.5" customHeight="1" x14ac:dyDescent="0.15">
      <c r="A13" s="23" t="s">
        <v>19</v>
      </c>
      <c r="B13" s="37"/>
      <c r="C13" s="55"/>
      <c r="D13" s="56"/>
      <c r="E13" s="57"/>
      <c r="F13" s="58"/>
      <c r="G13" s="59"/>
      <c r="H13" s="60"/>
      <c r="I13" s="59"/>
      <c r="J13" s="60"/>
      <c r="K13" s="59"/>
      <c r="L13" s="11"/>
    </row>
    <row r="14" spans="1:12" ht="18.75" customHeight="1" x14ac:dyDescent="0.15">
      <c r="A14" s="207" t="s">
        <v>20</v>
      </c>
      <c r="B14" s="62" t="s">
        <v>15</v>
      </c>
      <c r="C14" s="63">
        <v>682373</v>
      </c>
      <c r="D14" s="64">
        <v>615185</v>
      </c>
      <c r="E14" s="65">
        <v>579541</v>
      </c>
      <c r="F14" s="66">
        <v>529774</v>
      </c>
      <c r="G14" s="67">
        <v>566774</v>
      </c>
      <c r="H14" s="68">
        <v>349300</v>
      </c>
      <c r="I14" s="67">
        <v>364300</v>
      </c>
      <c r="J14" s="68">
        <v>343400</v>
      </c>
      <c r="K14" s="67">
        <v>363400</v>
      </c>
      <c r="L14" s="11"/>
    </row>
    <row r="15" spans="1:12" ht="18.75" customHeight="1" x14ac:dyDescent="0.15">
      <c r="A15" s="189"/>
      <c r="B15" s="62" t="s">
        <v>21</v>
      </c>
      <c r="C15" s="68">
        <v>170.7</v>
      </c>
      <c r="D15" s="69">
        <f>IF((ISERROR(D14/(C14*D$7/100))),0,(D14/(C14*D$7/100))*100)</f>
        <v>84.49275745432557</v>
      </c>
      <c r="E15" s="70">
        <f>IF((ISERROR(E14/(D14*E$7/100))),0,(E14/(D14*E$7/100))*100)</f>
        <v>86.032849828037399</v>
      </c>
      <c r="F15" s="71">
        <f>IF((ISERROR(F14/(E14*F$7/100))),0,(F14/(E14*F$7/100))*100)</f>
        <v>85.512335768691258</v>
      </c>
      <c r="G15" s="72">
        <f>IF((ISERROR(G14/(E14*G$7/100))),0,(G14/(E14*G$7/100))*100)</f>
        <v>91.570271286691195</v>
      </c>
      <c r="H15" s="73">
        <f>IF((ISERROR(H14/(F14*H$7/100))),0,(H14/(F14*H$7/100))*100)</f>
        <v>61.735744882465539</v>
      </c>
      <c r="I15" s="72">
        <f>IF((ISERROR(I14/(G14*I$7/100))),0,(I14/(G14*I$7/100))*100)</f>
        <v>60.239981866955205</v>
      </c>
      <c r="J15" s="73">
        <f>IF((ISERROR(J14/(H14*J$7/100))),0,(J14/(H14*J$7/100))*100)</f>
        <v>93.629435742232772</v>
      </c>
      <c r="K15" s="72">
        <f>IF((ISERROR(K14/(I14*K$7/100))),0,(K14/(I14*K$7/100))*100)</f>
        <v>95.093375466798818</v>
      </c>
      <c r="L15" s="11"/>
    </row>
    <row r="16" spans="1:12" ht="49.5" customHeight="1" x14ac:dyDescent="0.15">
      <c r="A16" s="74" t="s">
        <v>22</v>
      </c>
      <c r="B16" s="62" t="s">
        <v>15</v>
      </c>
      <c r="C16" s="73">
        <f t="shared" ref="C16:K16" si="3">SUM(C17:C26)</f>
        <v>0</v>
      </c>
      <c r="D16" s="69">
        <f t="shared" si="3"/>
        <v>0</v>
      </c>
      <c r="E16" s="70">
        <f t="shared" si="3"/>
        <v>0</v>
      </c>
      <c r="F16" s="71">
        <f t="shared" si="3"/>
        <v>0</v>
      </c>
      <c r="G16" s="72">
        <f t="shared" si="3"/>
        <v>0</v>
      </c>
      <c r="H16" s="73">
        <f t="shared" si="3"/>
        <v>0</v>
      </c>
      <c r="I16" s="72">
        <f t="shared" si="3"/>
        <v>0</v>
      </c>
      <c r="J16" s="73">
        <f t="shared" si="3"/>
        <v>0</v>
      </c>
      <c r="K16" s="72">
        <f t="shared" si="3"/>
        <v>0</v>
      </c>
      <c r="L16" s="11"/>
    </row>
    <row r="17" spans="1:12" ht="16.5" customHeight="1" x14ac:dyDescent="0.15">
      <c r="A17" s="75"/>
      <c r="B17" s="76" t="s">
        <v>15</v>
      </c>
      <c r="C17" s="77"/>
      <c r="D17" s="78"/>
      <c r="E17" s="79"/>
      <c r="F17" s="80"/>
      <c r="G17" s="81"/>
      <c r="H17" s="77"/>
      <c r="I17" s="81"/>
      <c r="J17" s="77"/>
      <c r="K17" s="81"/>
      <c r="L17" s="11"/>
    </row>
    <row r="18" spans="1:12" ht="16.5" customHeight="1" x14ac:dyDescent="0.15">
      <c r="A18" s="75"/>
      <c r="B18" s="76" t="s">
        <v>15</v>
      </c>
      <c r="C18" s="77"/>
      <c r="D18" s="78"/>
      <c r="E18" s="79"/>
      <c r="F18" s="80"/>
      <c r="G18" s="81"/>
      <c r="H18" s="77"/>
      <c r="I18" s="81"/>
      <c r="J18" s="77"/>
      <c r="K18" s="81"/>
      <c r="L18" s="11"/>
    </row>
    <row r="19" spans="1:12" ht="16.5" customHeight="1" x14ac:dyDescent="0.15">
      <c r="A19" s="75"/>
      <c r="B19" s="76" t="s">
        <v>15</v>
      </c>
      <c r="C19" s="77"/>
      <c r="D19" s="78"/>
      <c r="E19" s="79"/>
      <c r="F19" s="80"/>
      <c r="G19" s="81"/>
      <c r="H19" s="77"/>
      <c r="I19" s="81"/>
      <c r="J19" s="77"/>
      <c r="K19" s="81"/>
      <c r="L19" s="11"/>
    </row>
    <row r="20" spans="1:12" ht="16.5" customHeight="1" x14ac:dyDescent="0.15">
      <c r="A20" s="75"/>
      <c r="B20" s="76" t="s">
        <v>15</v>
      </c>
      <c r="C20" s="77"/>
      <c r="D20" s="78"/>
      <c r="E20" s="79"/>
      <c r="F20" s="80"/>
      <c r="G20" s="81"/>
      <c r="H20" s="77"/>
      <c r="I20" s="81"/>
      <c r="J20" s="77"/>
      <c r="K20" s="81"/>
      <c r="L20" s="11"/>
    </row>
    <row r="21" spans="1:12" ht="16.5" customHeight="1" x14ac:dyDescent="0.15">
      <c r="A21" s="75"/>
      <c r="B21" s="76" t="s">
        <v>15</v>
      </c>
      <c r="C21" s="77"/>
      <c r="D21" s="78"/>
      <c r="E21" s="79"/>
      <c r="F21" s="80"/>
      <c r="G21" s="81"/>
      <c r="H21" s="77"/>
      <c r="I21" s="81"/>
      <c r="J21" s="77"/>
      <c r="K21" s="81"/>
      <c r="L21" s="11"/>
    </row>
    <row r="22" spans="1:12" ht="16.5" customHeight="1" x14ac:dyDescent="0.15">
      <c r="A22" s="75"/>
      <c r="B22" s="76" t="s">
        <v>15</v>
      </c>
      <c r="C22" s="77"/>
      <c r="D22" s="78"/>
      <c r="E22" s="79"/>
      <c r="F22" s="80"/>
      <c r="G22" s="81"/>
      <c r="H22" s="77"/>
      <c r="I22" s="81"/>
      <c r="J22" s="77"/>
      <c r="K22" s="81"/>
      <c r="L22" s="11"/>
    </row>
    <row r="23" spans="1:12" ht="16.5" customHeight="1" x14ac:dyDescent="0.15">
      <c r="A23" s="75"/>
      <c r="B23" s="76" t="s">
        <v>15</v>
      </c>
      <c r="C23" s="77"/>
      <c r="D23" s="78"/>
      <c r="E23" s="79"/>
      <c r="F23" s="80"/>
      <c r="G23" s="81"/>
      <c r="H23" s="77"/>
      <c r="I23" s="81"/>
      <c r="J23" s="77"/>
      <c r="K23" s="81"/>
      <c r="L23" s="11"/>
    </row>
    <row r="24" spans="1:12" ht="16.5" customHeight="1" x14ac:dyDescent="0.15">
      <c r="A24" s="82"/>
      <c r="B24" s="76" t="s">
        <v>15</v>
      </c>
      <c r="C24" s="77"/>
      <c r="D24" s="78"/>
      <c r="E24" s="79"/>
      <c r="F24" s="80"/>
      <c r="G24" s="81"/>
      <c r="H24" s="77"/>
      <c r="I24" s="81"/>
      <c r="J24" s="77"/>
      <c r="K24" s="81"/>
      <c r="L24" s="11"/>
    </row>
    <row r="25" spans="1:12" ht="19.5" customHeight="1" x14ac:dyDescent="0.15">
      <c r="A25" s="82"/>
      <c r="B25" s="76" t="s">
        <v>15</v>
      </c>
      <c r="C25" s="77"/>
      <c r="D25" s="78"/>
      <c r="E25" s="79"/>
      <c r="F25" s="80"/>
      <c r="G25" s="81"/>
      <c r="H25" s="77"/>
      <c r="I25" s="81"/>
      <c r="J25" s="77"/>
      <c r="K25" s="81"/>
      <c r="L25" s="11"/>
    </row>
    <row r="26" spans="1:12" ht="17.25" customHeight="1" x14ac:dyDescent="0.15">
      <c r="A26" s="82"/>
      <c r="B26" s="76" t="s">
        <v>15</v>
      </c>
      <c r="C26" s="77"/>
      <c r="D26" s="78"/>
      <c r="E26" s="79"/>
      <c r="F26" s="80"/>
      <c r="G26" s="81"/>
      <c r="H26" s="77"/>
      <c r="I26" s="81"/>
      <c r="J26" s="77"/>
      <c r="K26" s="81"/>
      <c r="L26" s="11"/>
    </row>
    <row r="27" spans="1:12" ht="16.5" customHeight="1" x14ac:dyDescent="0.15">
      <c r="A27" s="188" t="s">
        <v>23</v>
      </c>
      <c r="B27" s="37" t="s">
        <v>15</v>
      </c>
      <c r="C27" s="63"/>
      <c r="D27" s="64"/>
      <c r="E27" s="65"/>
      <c r="F27" s="66"/>
      <c r="G27" s="67"/>
      <c r="H27" s="68"/>
      <c r="I27" s="67"/>
      <c r="J27" s="68"/>
      <c r="K27" s="67"/>
      <c r="L27" s="11"/>
    </row>
    <row r="28" spans="1:12" ht="16.5" customHeight="1" x14ac:dyDescent="0.15">
      <c r="A28" s="189" t="s">
        <v>24</v>
      </c>
      <c r="B28" s="62" t="s">
        <v>21</v>
      </c>
      <c r="C28" s="83"/>
      <c r="D28" s="84">
        <f>IF((ISERROR(D27/(C27*D$7/100))),0,(D27/(C27*D$7/100))*100)</f>
        <v>0</v>
      </c>
      <c r="E28" s="85">
        <f>IF((ISERROR(E27/(D27*E$7/100))),0,(E27/(D27*E$7/100))*100)</f>
        <v>0</v>
      </c>
      <c r="F28" s="86">
        <f>IF((ISERROR(F27/(E27*F$7/100))),0,(F27/(E27*F$7/100))*100)</f>
        <v>0</v>
      </c>
      <c r="G28" s="87">
        <f>IF((ISERROR(G27/(E27*G$7/100))),0,(G27/(E27*G$7/100))*100)</f>
        <v>0</v>
      </c>
      <c r="H28" s="88">
        <f>IF((ISERROR(H27/(F27*H$7/100))),0,(H27/(F27*H$7/100))*100)</f>
        <v>0</v>
      </c>
      <c r="I28" s="87">
        <f>IF((ISERROR(I27/(G27*I$7/100))),0,(I27/(G27*I$7/100))*100)</f>
        <v>0</v>
      </c>
      <c r="J28" s="88">
        <f>IF((ISERROR(J27/(H27*J$7/100))),0,(J27/(H27*J$7/100))*100)</f>
        <v>0</v>
      </c>
      <c r="K28" s="87">
        <f>IF((ISERROR(K27/(I27*K$7/100))),0,(K27/(I27*K$7/100))*100)</f>
        <v>0</v>
      </c>
      <c r="L28" s="11"/>
    </row>
    <row r="29" spans="1:12" ht="16.5" customHeight="1" x14ac:dyDescent="0.15">
      <c r="A29" s="89" t="s">
        <v>25</v>
      </c>
      <c r="B29" s="90" t="s">
        <v>15</v>
      </c>
      <c r="C29" s="91">
        <f t="shared" ref="C29:K29" si="4">C30+C31+C32+C33</f>
        <v>0</v>
      </c>
      <c r="D29" s="92">
        <f t="shared" si="4"/>
        <v>0</v>
      </c>
      <c r="E29" s="93">
        <f t="shared" si="4"/>
        <v>0</v>
      </c>
      <c r="F29" s="92">
        <f t="shared" si="4"/>
        <v>0</v>
      </c>
      <c r="G29" s="92">
        <f t="shared" si="4"/>
        <v>0</v>
      </c>
      <c r="H29" s="91">
        <f t="shared" si="4"/>
        <v>0</v>
      </c>
      <c r="I29" s="93">
        <f t="shared" si="4"/>
        <v>0</v>
      </c>
      <c r="J29" s="92">
        <f t="shared" si="4"/>
        <v>0</v>
      </c>
      <c r="K29" s="93">
        <f t="shared" si="4"/>
        <v>0</v>
      </c>
      <c r="L29" s="52"/>
    </row>
    <row r="30" spans="1:12" ht="19.5" customHeight="1" x14ac:dyDescent="0.15">
      <c r="A30" s="75"/>
      <c r="B30" s="76" t="s">
        <v>15</v>
      </c>
      <c r="C30" s="94"/>
      <c r="D30" s="95"/>
      <c r="E30" s="96"/>
      <c r="F30" s="97"/>
      <c r="G30" s="98"/>
      <c r="H30" s="94"/>
      <c r="I30" s="98"/>
      <c r="J30" s="94"/>
      <c r="K30" s="98"/>
      <c r="L30" s="11"/>
    </row>
    <row r="31" spans="1:12" ht="18" customHeight="1" x14ac:dyDescent="0.15">
      <c r="A31" s="75"/>
      <c r="B31" s="76" t="s">
        <v>15</v>
      </c>
      <c r="C31" s="77"/>
      <c r="D31" s="78"/>
      <c r="E31" s="79"/>
      <c r="F31" s="80"/>
      <c r="G31" s="81"/>
      <c r="H31" s="77"/>
      <c r="I31" s="81"/>
      <c r="J31" s="77"/>
      <c r="K31" s="81"/>
      <c r="L31" s="11"/>
    </row>
    <row r="32" spans="1:12" ht="15.75" customHeight="1" x14ac:dyDescent="0.15">
      <c r="A32" s="75"/>
      <c r="B32" s="76" t="s">
        <v>15</v>
      </c>
      <c r="C32" s="77"/>
      <c r="D32" s="78"/>
      <c r="E32" s="79"/>
      <c r="F32" s="80"/>
      <c r="G32" s="81"/>
      <c r="H32" s="77"/>
      <c r="I32" s="81"/>
      <c r="J32" s="77"/>
      <c r="K32" s="81"/>
      <c r="L32" s="11"/>
    </row>
    <row r="33" spans="1:12" ht="19.5" customHeight="1" x14ac:dyDescent="0.15">
      <c r="A33" s="99"/>
      <c r="B33" s="100" t="s">
        <v>15</v>
      </c>
      <c r="C33" s="101"/>
      <c r="D33" s="102"/>
      <c r="E33" s="103"/>
      <c r="F33" s="104"/>
      <c r="G33" s="105"/>
      <c r="H33" s="101"/>
      <c r="I33" s="105"/>
      <c r="J33" s="101"/>
      <c r="K33" s="103"/>
      <c r="L33" s="11"/>
    </row>
    <row r="34" spans="1:12" ht="16.5" customHeight="1" x14ac:dyDescent="0.15">
      <c r="A34" s="188" t="s">
        <v>26</v>
      </c>
      <c r="B34" s="37" t="s">
        <v>15</v>
      </c>
      <c r="C34" s="106">
        <f t="shared" ref="C34:K34" si="5">C37+C44+C51+C56+C61+C65+C78+C83+C88+C92+C100+C105+C110+C118+C126+C131+C136+C141+C146+C151+C156+C161</f>
        <v>7115</v>
      </c>
      <c r="D34" s="106">
        <f t="shared" si="5"/>
        <v>6568</v>
      </c>
      <c r="E34" s="107">
        <f t="shared" si="5"/>
        <v>6000</v>
      </c>
      <c r="F34" s="108">
        <f t="shared" si="5"/>
        <v>0</v>
      </c>
      <c r="G34" s="107">
        <f t="shared" si="5"/>
        <v>0</v>
      </c>
      <c r="H34" s="108">
        <f t="shared" si="5"/>
        <v>0</v>
      </c>
      <c r="I34" s="107">
        <f t="shared" si="5"/>
        <v>0</v>
      </c>
      <c r="J34" s="108">
        <f t="shared" si="5"/>
        <v>0</v>
      </c>
      <c r="K34" s="106">
        <f t="shared" si="5"/>
        <v>0</v>
      </c>
      <c r="L34" s="11"/>
    </row>
    <row r="35" spans="1:12" ht="16.5" customHeight="1" x14ac:dyDescent="0.15">
      <c r="A35" s="189" t="s">
        <v>24</v>
      </c>
      <c r="B35" s="62" t="s">
        <v>21</v>
      </c>
      <c r="C35" s="68">
        <v>32.799999999999997</v>
      </c>
      <c r="D35" s="69">
        <f>IF((ISERROR(D34/(C34*D$7/100))),0,(D34/(C34*D$7/100))*100)</f>
        <v>86.515479724251662</v>
      </c>
      <c r="E35" s="70">
        <f>IF((ISERROR(E34/(D34*E$7/100))),0,(E34/(D34*E$7/100))*100)</f>
        <v>83.426492917090755</v>
      </c>
      <c r="F35" s="71">
        <f>IF((ISERROR(F34/(E34*F$7/100))),0,(F34/(E34*F$7/100))*100)</f>
        <v>0</v>
      </c>
      <c r="G35" s="70">
        <f>IF((ISERROR(G34/(E34*G$7/100))),0,(G34/(E34*G$7/100))*100)</f>
        <v>0</v>
      </c>
      <c r="H35" s="71">
        <f>IF((ISERROR(H34/(F34*H$7/100))),0,(H34/(F34*H$7/100))*100)</f>
        <v>0</v>
      </c>
      <c r="I35" s="70">
        <f>IF((ISERROR(I34/(G34*I$7/100))),0,(I34/(G34*I$7/100))*100)</f>
        <v>0</v>
      </c>
      <c r="J35" s="71">
        <f>IF((ISERROR(J34/(H34*J$7/100))),0,(J34/(H34*J$7/100))*100)</f>
        <v>0</v>
      </c>
      <c r="K35" s="72">
        <f>IF((ISERROR(K34/(I34*K$7/100))),0,(K34/(I34*K$7/100))*100)</f>
        <v>0</v>
      </c>
      <c r="L35" s="11"/>
    </row>
    <row r="36" spans="1:12" ht="16.5" customHeight="1" x14ac:dyDescent="0.15">
      <c r="A36" s="89" t="s">
        <v>25</v>
      </c>
      <c r="B36" s="44" t="s">
        <v>15</v>
      </c>
      <c r="C36" s="109">
        <f t="shared" ref="C36:K36" si="6">C39+C46+C53+C58+C63+C67+C80+C85+C90+C94+C102+C107+C112+C120+C128+C133+C138+C143+C148+C153+C158+C163</f>
        <v>0</v>
      </c>
      <c r="D36" s="109">
        <f t="shared" si="6"/>
        <v>0</v>
      </c>
      <c r="E36" s="110">
        <f t="shared" si="6"/>
        <v>0</v>
      </c>
      <c r="F36" s="111">
        <f t="shared" si="6"/>
        <v>0</v>
      </c>
      <c r="G36" s="110">
        <f t="shared" si="6"/>
        <v>0</v>
      </c>
      <c r="H36" s="111">
        <f t="shared" si="6"/>
        <v>0</v>
      </c>
      <c r="I36" s="110">
        <f t="shared" si="6"/>
        <v>0</v>
      </c>
      <c r="J36" s="111">
        <f t="shared" si="6"/>
        <v>0</v>
      </c>
      <c r="K36" s="109">
        <f t="shared" si="6"/>
        <v>0</v>
      </c>
      <c r="L36" s="11"/>
    </row>
    <row r="37" spans="1:12" ht="16.5" customHeight="1" x14ac:dyDescent="0.15">
      <c r="A37" s="188" t="s">
        <v>27</v>
      </c>
      <c r="B37" s="37" t="s">
        <v>15</v>
      </c>
      <c r="C37" s="112">
        <v>7115</v>
      </c>
      <c r="D37" s="113">
        <v>6568</v>
      </c>
      <c r="E37" s="114">
        <v>6000</v>
      </c>
      <c r="F37" s="115">
        <v>0</v>
      </c>
      <c r="G37" s="116">
        <v>0</v>
      </c>
      <c r="H37" s="112">
        <v>0</v>
      </c>
      <c r="I37" s="116">
        <v>0</v>
      </c>
      <c r="J37" s="112">
        <v>0</v>
      </c>
      <c r="K37" s="116">
        <v>0</v>
      </c>
      <c r="L37" s="11"/>
    </row>
    <row r="38" spans="1:12" ht="16.5" customHeight="1" x14ac:dyDescent="0.15">
      <c r="A38" s="189" t="s">
        <v>24</v>
      </c>
      <c r="B38" s="62" t="s">
        <v>21</v>
      </c>
      <c r="C38" s="68">
        <v>32.799999999999997</v>
      </c>
      <c r="D38" s="69">
        <f>IF((ISERROR(D37/(C37*D$7/100))),0,(D37/(C37*D$7/100))*100)</f>
        <v>86.515479724251662</v>
      </c>
      <c r="E38" s="70">
        <f>IF((ISERROR(E37/(D37*E$7/100))),0,(E37/(D37*E$7/100))*100)</f>
        <v>83.426492917090755</v>
      </c>
      <c r="F38" s="71">
        <f>IF((ISERROR(F37/(E37*F$7/100))),0,(F37/(E37*F$7/100))*100)</f>
        <v>0</v>
      </c>
      <c r="G38" s="72">
        <f>IF((ISERROR(G37/(E37*G$7/100))),0,(G37/(E37*G$7/100))*100)</f>
        <v>0</v>
      </c>
      <c r="H38" s="73">
        <f>IF((ISERROR(H37/(F37*H$7/100))),0,(H37/(F37*H$7/100))*100)</f>
        <v>0</v>
      </c>
      <c r="I38" s="72">
        <f>IF((ISERROR(I37/(G37*I$7/100))),0,(I37/(G37*I$7/100))*100)</f>
        <v>0</v>
      </c>
      <c r="J38" s="73">
        <f>IF((ISERROR(J37/(H37*J$7/100))),0,(J37/(H37*J$7/100))*100)</f>
        <v>0</v>
      </c>
      <c r="K38" s="72">
        <f>IF((ISERROR(K37/(I37*K$7/100))),0,(K37/(I37*K$7/100))*100)</f>
        <v>0</v>
      </c>
      <c r="L38" s="11"/>
    </row>
    <row r="39" spans="1:12" ht="16.5" customHeight="1" x14ac:dyDescent="0.15">
      <c r="A39" s="74" t="s">
        <v>25</v>
      </c>
      <c r="B39" s="62" t="s">
        <v>15</v>
      </c>
      <c r="C39" s="73">
        <f t="shared" ref="C39:K39" si="7">C40+C41+C42+C43</f>
        <v>0</v>
      </c>
      <c r="D39" s="69">
        <f t="shared" si="7"/>
        <v>0</v>
      </c>
      <c r="E39" s="70">
        <f t="shared" si="7"/>
        <v>0</v>
      </c>
      <c r="F39" s="71">
        <f t="shared" si="7"/>
        <v>0</v>
      </c>
      <c r="G39" s="72">
        <f t="shared" si="7"/>
        <v>0</v>
      </c>
      <c r="H39" s="73">
        <f t="shared" si="7"/>
        <v>0</v>
      </c>
      <c r="I39" s="72">
        <f t="shared" si="7"/>
        <v>0</v>
      </c>
      <c r="J39" s="73">
        <f t="shared" si="7"/>
        <v>0</v>
      </c>
      <c r="K39" s="72">
        <f t="shared" si="7"/>
        <v>0</v>
      </c>
      <c r="L39" s="11"/>
    </row>
    <row r="40" spans="1:12" ht="16.5" customHeight="1" x14ac:dyDescent="0.15">
      <c r="A40" s="75"/>
      <c r="B40" s="76" t="s">
        <v>15</v>
      </c>
      <c r="C40" s="77"/>
      <c r="D40" s="78"/>
      <c r="E40" s="79"/>
      <c r="F40" s="80"/>
      <c r="G40" s="81"/>
      <c r="H40" s="77"/>
      <c r="I40" s="81"/>
      <c r="J40" s="77"/>
      <c r="K40" s="81"/>
      <c r="L40" s="11"/>
    </row>
    <row r="41" spans="1:12" ht="16.5" customHeight="1" x14ac:dyDescent="0.15">
      <c r="A41" s="75"/>
      <c r="B41" s="76" t="s">
        <v>15</v>
      </c>
      <c r="C41" s="77"/>
      <c r="D41" s="78"/>
      <c r="E41" s="79"/>
      <c r="F41" s="80"/>
      <c r="G41" s="81"/>
      <c r="H41" s="77"/>
      <c r="I41" s="81"/>
      <c r="J41" s="77"/>
      <c r="K41" s="81"/>
      <c r="L41" s="11"/>
    </row>
    <row r="42" spans="1:12" ht="16.5" customHeight="1" x14ac:dyDescent="0.15">
      <c r="A42" s="75"/>
      <c r="B42" s="76" t="s">
        <v>15</v>
      </c>
      <c r="C42" s="77"/>
      <c r="D42" s="78"/>
      <c r="E42" s="79"/>
      <c r="F42" s="80"/>
      <c r="G42" s="81"/>
      <c r="H42" s="77"/>
      <c r="I42" s="81"/>
      <c r="J42" s="77"/>
      <c r="K42" s="81"/>
      <c r="L42" s="11"/>
    </row>
    <row r="43" spans="1:12" ht="16.5" customHeight="1" x14ac:dyDescent="0.15">
      <c r="A43" s="117"/>
      <c r="B43" s="118" t="s">
        <v>15</v>
      </c>
      <c r="C43" s="119"/>
      <c r="D43" s="120"/>
      <c r="E43" s="121"/>
      <c r="F43" s="122"/>
      <c r="G43" s="123"/>
      <c r="H43" s="119"/>
      <c r="I43" s="123"/>
      <c r="J43" s="119"/>
      <c r="K43" s="121"/>
      <c r="L43" s="11"/>
    </row>
    <row r="44" spans="1:12" ht="16.5" customHeight="1" x14ac:dyDescent="0.15">
      <c r="A44" s="188" t="s">
        <v>28</v>
      </c>
      <c r="B44" s="37" t="s">
        <v>15</v>
      </c>
      <c r="C44" s="112"/>
      <c r="D44" s="113"/>
      <c r="E44" s="114"/>
      <c r="F44" s="115"/>
      <c r="G44" s="116"/>
      <c r="H44" s="112"/>
      <c r="I44" s="116"/>
      <c r="J44" s="112"/>
      <c r="K44" s="116"/>
      <c r="L44" s="11"/>
    </row>
    <row r="45" spans="1:12" ht="16.5" customHeight="1" x14ac:dyDescent="0.15">
      <c r="A45" s="189" t="s">
        <v>24</v>
      </c>
      <c r="B45" s="62" t="s">
        <v>21</v>
      </c>
      <c r="C45" s="68"/>
      <c r="D45" s="69">
        <f>IF((ISERROR(D44/(C44*D$7/100))),0,(D44/(C44*D$7/100))*100)</f>
        <v>0</v>
      </c>
      <c r="E45" s="70">
        <f>IF((ISERROR(E44/(D44*E$7/100))),0,(E44/(D44*E$7/100))*100)</f>
        <v>0</v>
      </c>
      <c r="F45" s="71">
        <f>IF((ISERROR(F44/(E44*F$7/100))),0,(F44/(E44*F$7/100))*100)</f>
        <v>0</v>
      </c>
      <c r="G45" s="72">
        <f>IF((ISERROR(G44/(E44*G$7/100))),0,(G44/(E44*G$7/100))*100)</f>
        <v>0</v>
      </c>
      <c r="H45" s="73">
        <f>IF((ISERROR(H44/(F44*H$7/100))),0,(H44/(F44*H$7/100))*100)</f>
        <v>0</v>
      </c>
      <c r="I45" s="72">
        <f>IF((ISERROR(I44/(G44*I$7/100))),0,(I44/(G44*I$7/100))*100)</f>
        <v>0</v>
      </c>
      <c r="J45" s="73">
        <f>IF((ISERROR(J44/(H44*J$7/100))),0,(J44/(H44*J$7/100))*100)</f>
        <v>0</v>
      </c>
      <c r="K45" s="72">
        <f>IF((ISERROR(K44/(I44*K$7/100))),0,(K44/(I44*K$7/100))*100)</f>
        <v>0</v>
      </c>
      <c r="L45" s="11"/>
    </row>
    <row r="46" spans="1:12" ht="16.5" customHeight="1" x14ac:dyDescent="0.15">
      <c r="A46" s="74" t="s">
        <v>25</v>
      </c>
      <c r="B46" s="62" t="s">
        <v>15</v>
      </c>
      <c r="C46" s="73">
        <f t="shared" ref="C46:K46" si="8">C47+C48+C49+C50</f>
        <v>0</v>
      </c>
      <c r="D46" s="69">
        <f t="shared" si="8"/>
        <v>0</v>
      </c>
      <c r="E46" s="70">
        <f t="shared" si="8"/>
        <v>0</v>
      </c>
      <c r="F46" s="71">
        <f t="shared" si="8"/>
        <v>0</v>
      </c>
      <c r="G46" s="72">
        <f t="shared" si="8"/>
        <v>0</v>
      </c>
      <c r="H46" s="73">
        <f t="shared" si="8"/>
        <v>0</v>
      </c>
      <c r="I46" s="72">
        <f t="shared" si="8"/>
        <v>0</v>
      </c>
      <c r="J46" s="73">
        <f t="shared" si="8"/>
        <v>0</v>
      </c>
      <c r="K46" s="72">
        <f t="shared" si="8"/>
        <v>0</v>
      </c>
      <c r="L46" s="11"/>
    </row>
    <row r="47" spans="1:12" ht="16.5" customHeight="1" x14ac:dyDescent="0.15">
      <c r="A47" s="75"/>
      <c r="B47" s="76" t="s">
        <v>15</v>
      </c>
      <c r="C47" s="77"/>
      <c r="D47" s="78"/>
      <c r="E47" s="79"/>
      <c r="F47" s="80"/>
      <c r="G47" s="81"/>
      <c r="H47" s="77"/>
      <c r="I47" s="81"/>
      <c r="J47" s="77"/>
      <c r="K47" s="81"/>
      <c r="L47" s="11"/>
    </row>
    <row r="48" spans="1:12" ht="16.5" customHeight="1" x14ac:dyDescent="0.15">
      <c r="A48" s="75"/>
      <c r="B48" s="76" t="s">
        <v>15</v>
      </c>
      <c r="C48" s="77"/>
      <c r="D48" s="78"/>
      <c r="E48" s="79"/>
      <c r="F48" s="80"/>
      <c r="G48" s="81"/>
      <c r="H48" s="77"/>
      <c r="I48" s="81"/>
      <c r="J48" s="77"/>
      <c r="K48" s="81"/>
      <c r="L48" s="11"/>
    </row>
    <row r="49" spans="1:12" ht="16.5" customHeight="1" x14ac:dyDescent="0.15">
      <c r="A49" s="75"/>
      <c r="B49" s="76" t="s">
        <v>15</v>
      </c>
      <c r="C49" s="77"/>
      <c r="D49" s="78"/>
      <c r="E49" s="79"/>
      <c r="F49" s="80"/>
      <c r="G49" s="81"/>
      <c r="H49" s="77"/>
      <c r="I49" s="81"/>
      <c r="J49" s="77"/>
      <c r="K49" s="81"/>
      <c r="L49" s="11"/>
    </row>
    <row r="50" spans="1:12" ht="16.5" customHeight="1" x14ac:dyDescent="0.15">
      <c r="A50" s="117"/>
      <c r="B50" s="118" t="s">
        <v>15</v>
      </c>
      <c r="C50" s="119"/>
      <c r="D50" s="120"/>
      <c r="E50" s="121"/>
      <c r="F50" s="122"/>
      <c r="G50" s="123"/>
      <c r="H50" s="119"/>
      <c r="I50" s="123"/>
      <c r="J50" s="119"/>
      <c r="K50" s="121"/>
      <c r="L50" s="11"/>
    </row>
    <row r="51" spans="1:12" ht="16.5" customHeight="1" x14ac:dyDescent="0.15">
      <c r="A51" s="188" t="s">
        <v>29</v>
      </c>
      <c r="B51" s="37" t="s">
        <v>15</v>
      </c>
      <c r="C51" s="112"/>
      <c r="D51" s="113"/>
      <c r="E51" s="114"/>
      <c r="F51" s="115"/>
      <c r="G51" s="116"/>
      <c r="H51" s="112"/>
      <c r="I51" s="116"/>
      <c r="J51" s="112"/>
      <c r="K51" s="116"/>
      <c r="L51" s="11"/>
    </row>
    <row r="52" spans="1:12" ht="16.5" customHeight="1" x14ac:dyDescent="0.15">
      <c r="A52" s="189" t="s">
        <v>24</v>
      </c>
      <c r="B52" s="62" t="s">
        <v>21</v>
      </c>
      <c r="C52" s="68"/>
      <c r="D52" s="69">
        <f>IF((ISERROR(D51/(C51*D$7/100))),0,(D51/(C51*D$7/100))*100)</f>
        <v>0</v>
      </c>
      <c r="E52" s="70">
        <f>IF((ISERROR(E51/(D51*E$7/100))),0,(E51/(D51*E$7/100))*100)</f>
        <v>0</v>
      </c>
      <c r="F52" s="71">
        <f>IF((ISERROR(F51/(E51*F$7/100))),0,(F51/(E51*F$7/100))*100)</f>
        <v>0</v>
      </c>
      <c r="G52" s="72">
        <f>IF((ISERROR(G51/(E51*G$7/100))),0,(G51/(E51*G$7/100))*100)</f>
        <v>0</v>
      </c>
      <c r="H52" s="73">
        <f>IF((ISERROR(H51/(F51*H$7/100))),0,(H51/(F51*H$7/100))*100)</f>
        <v>0</v>
      </c>
      <c r="I52" s="72">
        <f>IF((ISERROR(I51/(G51*I$7/100))),0,(I51/(G51*I$7/100))*100)</f>
        <v>0</v>
      </c>
      <c r="J52" s="73">
        <f>IF((ISERROR(J51/(H51*J$7/100))),0,(J51/(H51*J$7/100))*100)</f>
        <v>0</v>
      </c>
      <c r="K52" s="72">
        <f>IF((ISERROR(K51/(I51*K$7/100))),0,(K51/(I51*K$7/100))*100)</f>
        <v>0</v>
      </c>
      <c r="L52" s="11"/>
    </row>
    <row r="53" spans="1:12" ht="16.5" customHeight="1" x14ac:dyDescent="0.15">
      <c r="A53" s="74" t="s">
        <v>25</v>
      </c>
      <c r="B53" s="62" t="s">
        <v>15</v>
      </c>
      <c r="C53" s="73">
        <f t="shared" ref="C53:K53" si="9">C54+C55</f>
        <v>0</v>
      </c>
      <c r="D53" s="69">
        <f t="shared" si="9"/>
        <v>0</v>
      </c>
      <c r="E53" s="70">
        <f t="shared" si="9"/>
        <v>0</v>
      </c>
      <c r="F53" s="71">
        <f t="shared" si="9"/>
        <v>0</v>
      </c>
      <c r="G53" s="72">
        <f t="shared" si="9"/>
        <v>0</v>
      </c>
      <c r="H53" s="73">
        <f t="shared" si="9"/>
        <v>0</v>
      </c>
      <c r="I53" s="72">
        <f t="shared" si="9"/>
        <v>0</v>
      </c>
      <c r="J53" s="73">
        <f t="shared" si="9"/>
        <v>0</v>
      </c>
      <c r="K53" s="72">
        <f t="shared" si="9"/>
        <v>0</v>
      </c>
      <c r="L53" s="11"/>
    </row>
    <row r="54" spans="1:12" ht="16.5" customHeight="1" x14ac:dyDescent="0.15">
      <c r="A54" s="75"/>
      <c r="B54" s="76" t="s">
        <v>15</v>
      </c>
      <c r="C54" s="77"/>
      <c r="D54" s="78"/>
      <c r="E54" s="79"/>
      <c r="F54" s="80"/>
      <c r="G54" s="81"/>
      <c r="H54" s="77"/>
      <c r="I54" s="81"/>
      <c r="J54" s="77"/>
      <c r="K54" s="81"/>
      <c r="L54" s="11"/>
    </row>
    <row r="55" spans="1:12" ht="16.5" customHeight="1" x14ac:dyDescent="0.15">
      <c r="A55" s="117"/>
      <c r="B55" s="118" t="s">
        <v>15</v>
      </c>
      <c r="C55" s="119"/>
      <c r="D55" s="120"/>
      <c r="E55" s="121"/>
      <c r="F55" s="122"/>
      <c r="G55" s="123"/>
      <c r="H55" s="119"/>
      <c r="I55" s="123"/>
      <c r="J55" s="119"/>
      <c r="K55" s="121"/>
      <c r="L55" s="11"/>
    </row>
    <row r="56" spans="1:12" ht="16.5" customHeight="1" x14ac:dyDescent="0.15">
      <c r="A56" s="188" t="s">
        <v>30</v>
      </c>
      <c r="B56" s="37" t="s">
        <v>15</v>
      </c>
      <c r="C56" s="112"/>
      <c r="D56" s="113"/>
      <c r="E56" s="114"/>
      <c r="F56" s="115"/>
      <c r="G56" s="116"/>
      <c r="H56" s="112"/>
      <c r="I56" s="116"/>
      <c r="J56" s="112"/>
      <c r="K56" s="116"/>
      <c r="L56" s="11"/>
    </row>
    <row r="57" spans="1:12" ht="16.5" customHeight="1" x14ac:dyDescent="0.15">
      <c r="A57" s="189" t="s">
        <v>24</v>
      </c>
      <c r="B57" s="62" t="s">
        <v>21</v>
      </c>
      <c r="C57" s="68"/>
      <c r="D57" s="69">
        <f>IF((ISERROR(D56/(C56*D$7/100))),0,(D56/(C56*D$7/100))*100)</f>
        <v>0</v>
      </c>
      <c r="E57" s="70">
        <f>IF((ISERROR(E56/(D56*E$7/100))),0,(E56/(D56*E$7/100))*100)</f>
        <v>0</v>
      </c>
      <c r="F57" s="71">
        <f>IF((ISERROR(F56/(E56*F$7/100))),0,(F56/(E56*F$7/100))*100)</f>
        <v>0</v>
      </c>
      <c r="G57" s="72">
        <f>IF((ISERROR(G56/(E56*G$7/100))),0,(G56/(E56*G$7/100))*100)</f>
        <v>0</v>
      </c>
      <c r="H57" s="73">
        <f>IF((ISERROR(H56/(F56*H$7/100))),0,(H56/(F56*H$7/100))*100)</f>
        <v>0</v>
      </c>
      <c r="I57" s="72">
        <f>IF((ISERROR(I56/(G56*I$7/100))),0,(I56/(G56*I$7/100))*100)</f>
        <v>0</v>
      </c>
      <c r="J57" s="73">
        <f>IF((ISERROR(J56/(H56*J$7/100))),0,(J56/(H56*J$7/100))*100)</f>
        <v>0</v>
      </c>
      <c r="K57" s="72">
        <f>IF((ISERROR(K56/(I56*K$7/100))),0,(K56/(I56*K$7/100))*100)</f>
        <v>0</v>
      </c>
      <c r="L57" s="11"/>
    </row>
    <row r="58" spans="1:12" ht="16.5" customHeight="1" x14ac:dyDescent="0.15">
      <c r="A58" s="74" t="s">
        <v>25</v>
      </c>
      <c r="B58" s="62" t="s">
        <v>15</v>
      </c>
      <c r="C58" s="73">
        <f t="shared" ref="C58:K58" si="10">C59+C60</f>
        <v>0</v>
      </c>
      <c r="D58" s="69">
        <f t="shared" si="10"/>
        <v>0</v>
      </c>
      <c r="E58" s="70">
        <f t="shared" si="10"/>
        <v>0</v>
      </c>
      <c r="F58" s="71">
        <f t="shared" si="10"/>
        <v>0</v>
      </c>
      <c r="G58" s="72">
        <f t="shared" si="10"/>
        <v>0</v>
      </c>
      <c r="H58" s="73">
        <f t="shared" si="10"/>
        <v>0</v>
      </c>
      <c r="I58" s="72">
        <f t="shared" si="10"/>
        <v>0</v>
      </c>
      <c r="J58" s="73">
        <f t="shared" si="10"/>
        <v>0</v>
      </c>
      <c r="K58" s="72">
        <f t="shared" si="10"/>
        <v>0</v>
      </c>
      <c r="L58" s="11"/>
    </row>
    <row r="59" spans="1:12" ht="16.5" customHeight="1" x14ac:dyDescent="0.15">
      <c r="A59" s="75"/>
      <c r="B59" s="76" t="s">
        <v>15</v>
      </c>
      <c r="C59" s="77"/>
      <c r="D59" s="78"/>
      <c r="E59" s="79"/>
      <c r="F59" s="80"/>
      <c r="G59" s="81"/>
      <c r="H59" s="77"/>
      <c r="I59" s="81"/>
      <c r="J59" s="77"/>
      <c r="K59" s="81"/>
      <c r="L59" s="11"/>
    </row>
    <row r="60" spans="1:12" ht="16.5" customHeight="1" x14ac:dyDescent="0.15">
      <c r="A60" s="117"/>
      <c r="B60" s="118" t="s">
        <v>15</v>
      </c>
      <c r="C60" s="119"/>
      <c r="D60" s="120"/>
      <c r="E60" s="121"/>
      <c r="F60" s="122"/>
      <c r="G60" s="123"/>
      <c r="H60" s="119"/>
      <c r="I60" s="123"/>
      <c r="J60" s="119"/>
      <c r="K60" s="121"/>
      <c r="L60" s="11"/>
    </row>
    <row r="61" spans="1:12" ht="16.5" customHeight="1" x14ac:dyDescent="0.15">
      <c r="A61" s="188" t="s">
        <v>31</v>
      </c>
      <c r="B61" s="37" t="s">
        <v>15</v>
      </c>
      <c r="C61" s="112"/>
      <c r="D61" s="113"/>
      <c r="E61" s="114"/>
      <c r="F61" s="115"/>
      <c r="G61" s="116"/>
      <c r="H61" s="112"/>
      <c r="I61" s="116"/>
      <c r="J61" s="112"/>
      <c r="K61" s="116"/>
      <c r="L61" s="11"/>
    </row>
    <row r="62" spans="1:12" ht="16.5" customHeight="1" x14ac:dyDescent="0.15">
      <c r="A62" s="189" t="s">
        <v>24</v>
      </c>
      <c r="B62" s="62" t="s">
        <v>21</v>
      </c>
      <c r="C62" s="68"/>
      <c r="D62" s="69">
        <f>IF((ISERROR(D61/(C61*D$7/100))),0,(D61/(C61*D$7/100))*100)</f>
        <v>0</v>
      </c>
      <c r="E62" s="70">
        <f>IF((ISERROR(E61/(D61*E$7/100))),0,(E61/(D61*E$7/100))*100)</f>
        <v>0</v>
      </c>
      <c r="F62" s="71">
        <f>IF((ISERROR(F61/(E61*F$7/100))),0,(F61/(E61*F$7/100))*100)</f>
        <v>0</v>
      </c>
      <c r="G62" s="72">
        <f>IF((ISERROR(G61/(E61*G$7/100))),0,(G61/(E61*G$7/100))*100)</f>
        <v>0</v>
      </c>
      <c r="H62" s="73">
        <f>IF((ISERROR(H61/(F61*H$7/100))),0,(H61/(F61*H$7/100))*100)</f>
        <v>0</v>
      </c>
      <c r="I62" s="72">
        <f>IF((ISERROR(I61/(G61*I$7/100))),0,(I61/(G61*I$7/100))*100)</f>
        <v>0</v>
      </c>
      <c r="J62" s="73">
        <f>IF((ISERROR(J61/(H61*J$7/100))),0,(J61/(H61*J$7/100))*100)</f>
        <v>0</v>
      </c>
      <c r="K62" s="72">
        <f>IF((ISERROR(K61/(I61*K$7/100))),0,(K61/(I61*K$7/100))*100)</f>
        <v>0</v>
      </c>
      <c r="L62" s="11"/>
    </row>
    <row r="63" spans="1:12" ht="16.5" customHeight="1" x14ac:dyDescent="0.15">
      <c r="A63" s="74" t="s">
        <v>25</v>
      </c>
      <c r="B63" s="62" t="s">
        <v>15</v>
      </c>
      <c r="C63" s="73">
        <f t="shared" ref="C63:K63" si="11">C64</f>
        <v>0</v>
      </c>
      <c r="D63" s="69">
        <f t="shared" si="11"/>
        <v>0</v>
      </c>
      <c r="E63" s="70">
        <f t="shared" si="11"/>
        <v>0</v>
      </c>
      <c r="F63" s="71">
        <f t="shared" si="11"/>
        <v>0</v>
      </c>
      <c r="G63" s="72">
        <f t="shared" si="11"/>
        <v>0</v>
      </c>
      <c r="H63" s="73">
        <f t="shared" si="11"/>
        <v>0</v>
      </c>
      <c r="I63" s="72">
        <f t="shared" si="11"/>
        <v>0</v>
      </c>
      <c r="J63" s="73">
        <f t="shared" si="11"/>
        <v>0</v>
      </c>
      <c r="K63" s="72">
        <f t="shared" si="11"/>
        <v>0</v>
      </c>
      <c r="L63" s="11"/>
    </row>
    <row r="64" spans="1:12" ht="16.5" customHeight="1" x14ac:dyDescent="0.15">
      <c r="A64" s="117"/>
      <c r="B64" s="118" t="s">
        <v>15</v>
      </c>
      <c r="C64" s="119"/>
      <c r="D64" s="120"/>
      <c r="E64" s="121"/>
      <c r="F64" s="122"/>
      <c r="G64" s="123"/>
      <c r="H64" s="119"/>
      <c r="I64" s="123"/>
      <c r="J64" s="119"/>
      <c r="K64" s="121"/>
      <c r="L64" s="11"/>
    </row>
    <row r="65" spans="1:12" ht="16.5" customHeight="1" x14ac:dyDescent="0.15">
      <c r="A65" s="188" t="s">
        <v>32</v>
      </c>
      <c r="B65" s="37" t="s">
        <v>15</v>
      </c>
      <c r="C65" s="112"/>
      <c r="D65" s="113"/>
      <c r="E65" s="114"/>
      <c r="F65" s="115"/>
      <c r="G65" s="116"/>
      <c r="H65" s="112"/>
      <c r="I65" s="116"/>
      <c r="J65" s="112"/>
      <c r="K65" s="116"/>
      <c r="L65" s="11"/>
    </row>
    <row r="66" spans="1:12" ht="29.25" customHeight="1" x14ac:dyDescent="0.15">
      <c r="A66" s="189" t="s">
        <v>24</v>
      </c>
      <c r="B66" s="62" t="s">
        <v>21</v>
      </c>
      <c r="C66" s="68"/>
      <c r="D66" s="69">
        <f>IF((ISERROR(D65/(C65*D$7/100))),0,(D65/(C65*D$7/100))*100)</f>
        <v>0</v>
      </c>
      <c r="E66" s="70">
        <f>IF((ISERROR(E65/(D65*E$7/100))),0,(E65/(D65*E$7/100))*100)</f>
        <v>0</v>
      </c>
      <c r="F66" s="71">
        <f>IF((ISERROR(F65/(E65*F$7/100))),0,(F65/(E65*F$7/100))*100)</f>
        <v>0</v>
      </c>
      <c r="G66" s="72">
        <f>IF((ISERROR(G65/(E65*G$7/100))),0,(G65/(E65*G$7/100))*100)</f>
        <v>0</v>
      </c>
      <c r="H66" s="73">
        <f>IF((ISERROR(H65/(F65*H$7/100))),0,(H65/(F65*H$7/100))*100)</f>
        <v>0</v>
      </c>
      <c r="I66" s="72">
        <f>IF((ISERROR(I65/(G65*I$7/100))),0,(I65/(G65*I$7/100))*100)</f>
        <v>0</v>
      </c>
      <c r="J66" s="73">
        <f>IF((ISERROR(J65/(H65*J$7/100))),0,(J65/(H65*J$7/100))*100)</f>
        <v>0</v>
      </c>
      <c r="K66" s="72">
        <f>IF((ISERROR(K65/(I65*K$7/100))),0,(K65/(I65*K$7/100))*100)</f>
        <v>0</v>
      </c>
      <c r="L66" s="11"/>
    </row>
    <row r="67" spans="1:12" ht="16.5" customHeight="1" x14ac:dyDescent="0.15">
      <c r="A67" s="74" t="s">
        <v>25</v>
      </c>
      <c r="B67" s="62" t="s">
        <v>15</v>
      </c>
      <c r="C67" s="73">
        <f t="shared" ref="C67:K67" si="12">SUM(C68:C77)</f>
        <v>0</v>
      </c>
      <c r="D67" s="69">
        <f t="shared" si="12"/>
        <v>0</v>
      </c>
      <c r="E67" s="70">
        <f t="shared" si="12"/>
        <v>0</v>
      </c>
      <c r="F67" s="71">
        <f t="shared" si="12"/>
        <v>0</v>
      </c>
      <c r="G67" s="72">
        <f t="shared" si="12"/>
        <v>0</v>
      </c>
      <c r="H67" s="73">
        <f t="shared" si="12"/>
        <v>0</v>
      </c>
      <c r="I67" s="72">
        <f t="shared" si="12"/>
        <v>0</v>
      </c>
      <c r="J67" s="73">
        <f t="shared" si="12"/>
        <v>0</v>
      </c>
      <c r="K67" s="72">
        <f t="shared" si="12"/>
        <v>0</v>
      </c>
      <c r="L67" s="11"/>
    </row>
    <row r="68" spans="1:12" ht="16.5" customHeight="1" x14ac:dyDescent="0.15">
      <c r="A68" s="75"/>
      <c r="B68" s="76" t="s">
        <v>15</v>
      </c>
      <c r="C68" s="77"/>
      <c r="D68" s="78"/>
      <c r="E68" s="79"/>
      <c r="F68" s="80"/>
      <c r="G68" s="81"/>
      <c r="H68" s="77"/>
      <c r="I68" s="81"/>
      <c r="J68" s="77"/>
      <c r="K68" s="81"/>
      <c r="L68" s="11"/>
    </row>
    <row r="69" spans="1:12" ht="16.5" customHeight="1" x14ac:dyDescent="0.15">
      <c r="A69" s="75"/>
      <c r="B69" s="76" t="s">
        <v>15</v>
      </c>
      <c r="C69" s="77"/>
      <c r="D69" s="78"/>
      <c r="E69" s="79"/>
      <c r="F69" s="80"/>
      <c r="G69" s="81"/>
      <c r="H69" s="77"/>
      <c r="I69" s="81"/>
      <c r="J69" s="77"/>
      <c r="K69" s="81"/>
      <c r="L69" s="11"/>
    </row>
    <row r="70" spans="1:12" ht="16.5" customHeight="1" x14ac:dyDescent="0.15">
      <c r="A70" s="75"/>
      <c r="B70" s="76" t="s">
        <v>15</v>
      </c>
      <c r="C70" s="77"/>
      <c r="D70" s="78"/>
      <c r="E70" s="79"/>
      <c r="F70" s="80"/>
      <c r="G70" s="81"/>
      <c r="H70" s="77"/>
      <c r="I70" s="81"/>
      <c r="J70" s="77"/>
      <c r="K70" s="81"/>
      <c r="L70" s="11"/>
    </row>
    <row r="71" spans="1:12" ht="16.5" customHeight="1" x14ac:dyDescent="0.15">
      <c r="A71" s="75"/>
      <c r="B71" s="76" t="s">
        <v>15</v>
      </c>
      <c r="C71" s="77"/>
      <c r="D71" s="78"/>
      <c r="E71" s="79"/>
      <c r="F71" s="80"/>
      <c r="G71" s="81"/>
      <c r="H71" s="77"/>
      <c r="I71" s="81"/>
      <c r="J71" s="77"/>
      <c r="K71" s="81"/>
      <c r="L71" s="11"/>
    </row>
    <row r="72" spans="1:12" ht="16.5" customHeight="1" x14ac:dyDescent="0.15">
      <c r="A72" s="75"/>
      <c r="B72" s="76" t="s">
        <v>15</v>
      </c>
      <c r="C72" s="77"/>
      <c r="D72" s="78"/>
      <c r="E72" s="79"/>
      <c r="F72" s="80"/>
      <c r="G72" s="81"/>
      <c r="H72" s="77"/>
      <c r="I72" s="81"/>
      <c r="J72" s="77"/>
      <c r="K72" s="81"/>
      <c r="L72" s="11"/>
    </row>
    <row r="73" spans="1:12" ht="16.5" customHeight="1" x14ac:dyDescent="0.15">
      <c r="A73" s="75"/>
      <c r="B73" s="76" t="s">
        <v>15</v>
      </c>
      <c r="C73" s="77"/>
      <c r="D73" s="78"/>
      <c r="E73" s="79"/>
      <c r="F73" s="80"/>
      <c r="G73" s="81"/>
      <c r="H73" s="77"/>
      <c r="I73" s="81"/>
      <c r="J73" s="77"/>
      <c r="K73" s="81"/>
      <c r="L73" s="11"/>
    </row>
    <row r="74" spans="1:12" ht="16.5" customHeight="1" x14ac:dyDescent="0.15">
      <c r="A74" s="75"/>
      <c r="B74" s="76" t="s">
        <v>15</v>
      </c>
      <c r="C74" s="77"/>
      <c r="D74" s="78"/>
      <c r="E74" s="79"/>
      <c r="F74" s="80"/>
      <c r="G74" s="81"/>
      <c r="H74" s="77"/>
      <c r="I74" s="81"/>
      <c r="J74" s="77"/>
      <c r="K74" s="81"/>
      <c r="L74" s="11"/>
    </row>
    <row r="75" spans="1:12" ht="16.5" customHeight="1" x14ac:dyDescent="0.15">
      <c r="A75" s="75"/>
      <c r="B75" s="76" t="s">
        <v>15</v>
      </c>
      <c r="C75" s="77"/>
      <c r="D75" s="78"/>
      <c r="E75" s="79"/>
      <c r="F75" s="80"/>
      <c r="G75" s="81"/>
      <c r="H75" s="77"/>
      <c r="I75" s="81"/>
      <c r="J75" s="77"/>
      <c r="K75" s="81"/>
      <c r="L75" s="11"/>
    </row>
    <row r="76" spans="1:12" ht="16.5" customHeight="1" x14ac:dyDescent="0.15">
      <c r="A76" s="75"/>
      <c r="B76" s="76" t="s">
        <v>15</v>
      </c>
      <c r="C76" s="77"/>
      <c r="D76" s="78"/>
      <c r="E76" s="79"/>
      <c r="F76" s="80"/>
      <c r="G76" s="81"/>
      <c r="H76" s="77"/>
      <c r="I76" s="81"/>
      <c r="J76" s="77"/>
      <c r="K76" s="81"/>
      <c r="L76" s="11"/>
    </row>
    <row r="77" spans="1:12" ht="16.5" customHeight="1" x14ac:dyDescent="0.15">
      <c r="A77" s="117"/>
      <c r="B77" s="118" t="s">
        <v>15</v>
      </c>
      <c r="C77" s="119"/>
      <c r="D77" s="120"/>
      <c r="E77" s="121"/>
      <c r="F77" s="122"/>
      <c r="G77" s="123"/>
      <c r="H77" s="119"/>
      <c r="I77" s="123"/>
      <c r="J77" s="119"/>
      <c r="K77" s="121"/>
      <c r="L77" s="11"/>
    </row>
    <row r="78" spans="1:12" ht="16.5" customHeight="1" x14ac:dyDescent="0.15">
      <c r="A78" s="188" t="s">
        <v>33</v>
      </c>
      <c r="B78" s="37" t="s">
        <v>15</v>
      </c>
      <c r="C78" s="112"/>
      <c r="D78" s="113"/>
      <c r="E78" s="114"/>
      <c r="F78" s="115"/>
      <c r="G78" s="116"/>
      <c r="H78" s="112"/>
      <c r="I78" s="116"/>
      <c r="J78" s="112"/>
      <c r="K78" s="116"/>
      <c r="L78" s="11"/>
    </row>
    <row r="79" spans="1:12" ht="16.5" customHeight="1" x14ac:dyDescent="0.15">
      <c r="A79" s="189" t="s">
        <v>24</v>
      </c>
      <c r="B79" s="62" t="s">
        <v>21</v>
      </c>
      <c r="C79" s="68"/>
      <c r="D79" s="69">
        <f>IF((ISERROR(D78/(C78*D$7/100))),0,(D78/(C78*D$7/100))*100)</f>
        <v>0</v>
      </c>
      <c r="E79" s="70">
        <f>IF((ISERROR(E78/(D78*E$7/100))),0,(E78/(D78*E$7/100))*100)</f>
        <v>0</v>
      </c>
      <c r="F79" s="71">
        <f>IF((ISERROR(F78/(E78*F$7/100))),0,(F78/(E78*F$7/100))*100)</f>
        <v>0</v>
      </c>
      <c r="G79" s="72">
        <f>IF((ISERROR(G78/(E78*G$7/100))),0,(G78/(E78*G$7/100))*100)</f>
        <v>0</v>
      </c>
      <c r="H79" s="73">
        <f>IF((ISERROR(H78/(F78*H$7/100))),0,(H78/(F78*H$7/100))*100)</f>
        <v>0</v>
      </c>
      <c r="I79" s="72">
        <f>IF((ISERROR(I78/(G78*I$7/100))),0,(I78/(G78*I$7/100))*100)</f>
        <v>0</v>
      </c>
      <c r="J79" s="73">
        <f>IF((ISERROR(J78/(H78*J$7/100))),0,(J78/(H78*J$7/100))*100)</f>
        <v>0</v>
      </c>
      <c r="K79" s="72">
        <f>IF((ISERROR(K78/(I78*K$7/100))),0,(K78/(I78*K$7/100))*100)</f>
        <v>0</v>
      </c>
      <c r="L79" s="11"/>
    </row>
    <row r="80" spans="1:12" ht="16.5" customHeight="1" x14ac:dyDescent="0.15">
      <c r="A80" s="74" t="s">
        <v>25</v>
      </c>
      <c r="B80" s="62" t="s">
        <v>15</v>
      </c>
      <c r="C80" s="73">
        <f t="shared" ref="C80:K80" si="13">C81+C82</f>
        <v>0</v>
      </c>
      <c r="D80" s="69">
        <f t="shared" si="13"/>
        <v>0</v>
      </c>
      <c r="E80" s="70">
        <f t="shared" si="13"/>
        <v>0</v>
      </c>
      <c r="F80" s="71">
        <f t="shared" si="13"/>
        <v>0</v>
      </c>
      <c r="G80" s="72">
        <f t="shared" si="13"/>
        <v>0</v>
      </c>
      <c r="H80" s="73">
        <f t="shared" si="13"/>
        <v>0</v>
      </c>
      <c r="I80" s="72">
        <f t="shared" si="13"/>
        <v>0</v>
      </c>
      <c r="J80" s="73">
        <f t="shared" si="13"/>
        <v>0</v>
      </c>
      <c r="K80" s="72">
        <f t="shared" si="13"/>
        <v>0</v>
      </c>
      <c r="L80" s="11"/>
    </row>
    <row r="81" spans="1:12" ht="16.5" customHeight="1" x14ac:dyDescent="0.15">
      <c r="A81" s="75"/>
      <c r="B81" s="76" t="s">
        <v>15</v>
      </c>
      <c r="C81" s="77"/>
      <c r="D81" s="78"/>
      <c r="E81" s="79"/>
      <c r="F81" s="80"/>
      <c r="G81" s="81"/>
      <c r="H81" s="77"/>
      <c r="I81" s="81"/>
      <c r="J81" s="77"/>
      <c r="K81" s="81"/>
      <c r="L81" s="11"/>
    </row>
    <row r="82" spans="1:12" ht="16.5" customHeight="1" x14ac:dyDescent="0.15">
      <c r="A82" s="117"/>
      <c r="B82" s="118" t="s">
        <v>15</v>
      </c>
      <c r="C82" s="119"/>
      <c r="D82" s="120"/>
      <c r="E82" s="121"/>
      <c r="F82" s="122"/>
      <c r="G82" s="123"/>
      <c r="H82" s="119"/>
      <c r="I82" s="123"/>
      <c r="J82" s="119"/>
      <c r="K82" s="121"/>
      <c r="L82" s="11"/>
    </row>
    <row r="83" spans="1:12" ht="16.5" customHeight="1" x14ac:dyDescent="0.15">
      <c r="A83" s="188" t="s">
        <v>34</v>
      </c>
      <c r="B83" s="37" t="s">
        <v>15</v>
      </c>
      <c r="C83" s="112"/>
      <c r="D83" s="113"/>
      <c r="E83" s="114"/>
      <c r="F83" s="115"/>
      <c r="G83" s="116"/>
      <c r="H83" s="112"/>
      <c r="I83" s="116"/>
      <c r="J83" s="112"/>
      <c r="K83" s="116"/>
      <c r="L83" s="11"/>
    </row>
    <row r="84" spans="1:12" ht="16.5" customHeight="1" x14ac:dyDescent="0.15">
      <c r="A84" s="189" t="s">
        <v>24</v>
      </c>
      <c r="B84" s="62" t="s">
        <v>21</v>
      </c>
      <c r="C84" s="68"/>
      <c r="D84" s="69">
        <f>IF((ISERROR(D83/(C83*D$7/100))),0,(D83/(C83*D$7/100))*100)</f>
        <v>0</v>
      </c>
      <c r="E84" s="70">
        <f>IF((ISERROR(E83/(D83*E$7/100))),0,(E83/(D83*E$7/100))*100)</f>
        <v>0</v>
      </c>
      <c r="F84" s="71">
        <f>IF((ISERROR(F83/(E83*F$7/100))),0,(F83/(E83*F$7/100))*100)</f>
        <v>0</v>
      </c>
      <c r="G84" s="72">
        <f>IF((ISERROR(G83/(E83*G$7/100))),0,(G83/(E83*G$7/100))*100)</f>
        <v>0</v>
      </c>
      <c r="H84" s="73">
        <f>IF((ISERROR(H83/(F83*H$7/100))),0,(H83/(F83*H$7/100))*100)</f>
        <v>0</v>
      </c>
      <c r="I84" s="72">
        <f>IF((ISERROR(I83/(G83*I$7/100))),0,(I83/(G83*I$7/100))*100)</f>
        <v>0</v>
      </c>
      <c r="J84" s="73">
        <f>IF((ISERROR(J83/(H83*J$7/100))),0,(J83/(H83*J$7/100))*100)</f>
        <v>0</v>
      </c>
      <c r="K84" s="72">
        <f>IF((ISERROR(K83/(I83*K$7/100))),0,(K83/(I83*K$7/100))*100)</f>
        <v>0</v>
      </c>
      <c r="L84" s="11"/>
    </row>
    <row r="85" spans="1:12" ht="16.5" customHeight="1" x14ac:dyDescent="0.15">
      <c r="A85" s="74" t="s">
        <v>25</v>
      </c>
      <c r="B85" s="62" t="s">
        <v>15</v>
      </c>
      <c r="C85" s="73">
        <f t="shared" ref="C85:K85" si="14">C86+C87</f>
        <v>0</v>
      </c>
      <c r="D85" s="69">
        <f t="shared" si="14"/>
        <v>0</v>
      </c>
      <c r="E85" s="70">
        <f t="shared" si="14"/>
        <v>0</v>
      </c>
      <c r="F85" s="71">
        <f t="shared" si="14"/>
        <v>0</v>
      </c>
      <c r="G85" s="72">
        <f t="shared" si="14"/>
        <v>0</v>
      </c>
      <c r="H85" s="73">
        <f t="shared" si="14"/>
        <v>0</v>
      </c>
      <c r="I85" s="72">
        <f t="shared" si="14"/>
        <v>0</v>
      </c>
      <c r="J85" s="73">
        <f t="shared" si="14"/>
        <v>0</v>
      </c>
      <c r="K85" s="72">
        <f t="shared" si="14"/>
        <v>0</v>
      </c>
      <c r="L85" s="11"/>
    </row>
    <row r="86" spans="1:12" ht="16.5" customHeight="1" x14ac:dyDescent="0.15">
      <c r="A86" s="75"/>
      <c r="B86" s="76" t="s">
        <v>15</v>
      </c>
      <c r="C86" s="77"/>
      <c r="D86" s="78"/>
      <c r="E86" s="79"/>
      <c r="F86" s="80"/>
      <c r="G86" s="81"/>
      <c r="H86" s="77"/>
      <c r="I86" s="81"/>
      <c r="J86" s="77"/>
      <c r="K86" s="81"/>
      <c r="L86" s="11"/>
    </row>
    <row r="87" spans="1:12" ht="16.5" customHeight="1" x14ac:dyDescent="0.15">
      <c r="A87" s="117"/>
      <c r="B87" s="118" t="s">
        <v>15</v>
      </c>
      <c r="C87" s="119"/>
      <c r="D87" s="120"/>
      <c r="E87" s="121"/>
      <c r="F87" s="122"/>
      <c r="G87" s="123"/>
      <c r="H87" s="119"/>
      <c r="I87" s="123"/>
      <c r="J87" s="119"/>
      <c r="K87" s="121"/>
      <c r="L87" s="11"/>
    </row>
    <row r="88" spans="1:12" ht="16.5" customHeight="1" x14ac:dyDescent="0.15">
      <c r="A88" s="188" t="s">
        <v>35</v>
      </c>
      <c r="B88" s="37" t="s">
        <v>15</v>
      </c>
      <c r="C88" s="112"/>
      <c r="D88" s="113"/>
      <c r="E88" s="114"/>
      <c r="F88" s="115"/>
      <c r="G88" s="116"/>
      <c r="H88" s="112"/>
      <c r="I88" s="116"/>
      <c r="J88" s="112"/>
      <c r="K88" s="116"/>
      <c r="L88" s="11"/>
    </row>
    <row r="89" spans="1:12" ht="16.5" customHeight="1" x14ac:dyDescent="0.15">
      <c r="A89" s="189" t="s">
        <v>24</v>
      </c>
      <c r="B89" s="62" t="s">
        <v>21</v>
      </c>
      <c r="C89" s="68"/>
      <c r="D89" s="69">
        <f>IF((ISERROR(D88/(C88*D$7/100))),0,(D88/(C88*D$7/100))*100)</f>
        <v>0</v>
      </c>
      <c r="E89" s="70">
        <f>IF((ISERROR(E88/(D88*E$7/100))),0,(E88/(D88*E$7/100))*100)</f>
        <v>0</v>
      </c>
      <c r="F89" s="71">
        <f>IF((ISERROR(F88/(E88*F$7/100))),0,(F88/(E88*F$7/100))*100)</f>
        <v>0</v>
      </c>
      <c r="G89" s="72">
        <f>IF((ISERROR(G88/(E88*G$7/100))),0,(G88/(E88*G$7/100))*100)</f>
        <v>0</v>
      </c>
      <c r="H89" s="73">
        <f>IF((ISERROR(H88/(F88*H$7/100))),0,(H88/(F88*H$7/100))*100)</f>
        <v>0</v>
      </c>
      <c r="I89" s="72">
        <f>IF((ISERROR(I88/(G88*I$7/100))),0,(I88/(G88*I$7/100))*100)</f>
        <v>0</v>
      </c>
      <c r="J89" s="73">
        <f>IF((ISERROR(J88/(H88*J$7/100))),0,(J88/(H88*J$7/100))*100)</f>
        <v>0</v>
      </c>
      <c r="K89" s="72">
        <f>IF((ISERROR(K88/(I88*K$7/100))),0,(K88/(I88*K$7/100))*100)</f>
        <v>0</v>
      </c>
      <c r="L89" s="11"/>
    </row>
    <row r="90" spans="1:12" ht="16.5" customHeight="1" x14ac:dyDescent="0.15">
      <c r="A90" s="74" t="s">
        <v>25</v>
      </c>
      <c r="B90" s="62" t="s">
        <v>15</v>
      </c>
      <c r="C90" s="73">
        <f t="shared" ref="C90:K90" si="15">C91</f>
        <v>0</v>
      </c>
      <c r="D90" s="69">
        <f t="shared" si="15"/>
        <v>0</v>
      </c>
      <c r="E90" s="70">
        <f t="shared" si="15"/>
        <v>0</v>
      </c>
      <c r="F90" s="71">
        <f t="shared" si="15"/>
        <v>0</v>
      </c>
      <c r="G90" s="72">
        <f t="shared" si="15"/>
        <v>0</v>
      </c>
      <c r="H90" s="73">
        <f t="shared" si="15"/>
        <v>0</v>
      </c>
      <c r="I90" s="72">
        <f t="shared" si="15"/>
        <v>0</v>
      </c>
      <c r="J90" s="73">
        <f t="shared" si="15"/>
        <v>0</v>
      </c>
      <c r="K90" s="72">
        <f t="shared" si="15"/>
        <v>0</v>
      </c>
      <c r="L90" s="11"/>
    </row>
    <row r="91" spans="1:12" ht="16.5" customHeight="1" x14ac:dyDescent="0.15">
      <c r="A91" s="117"/>
      <c r="B91" s="118" t="s">
        <v>15</v>
      </c>
      <c r="C91" s="119"/>
      <c r="D91" s="120"/>
      <c r="E91" s="121"/>
      <c r="F91" s="122"/>
      <c r="G91" s="123"/>
      <c r="H91" s="119"/>
      <c r="I91" s="123"/>
      <c r="J91" s="119"/>
      <c r="K91" s="121"/>
      <c r="L91" s="11"/>
    </row>
    <row r="92" spans="1:12" ht="16.5" customHeight="1" x14ac:dyDescent="0.15">
      <c r="A92" s="188" t="s">
        <v>36</v>
      </c>
      <c r="B92" s="37" t="s">
        <v>15</v>
      </c>
      <c r="C92" s="112"/>
      <c r="D92" s="113"/>
      <c r="E92" s="114"/>
      <c r="F92" s="115"/>
      <c r="G92" s="116"/>
      <c r="H92" s="112"/>
      <c r="I92" s="116"/>
      <c r="J92" s="112"/>
      <c r="K92" s="116"/>
      <c r="L92" s="11"/>
    </row>
    <row r="93" spans="1:12" ht="16.5" customHeight="1" x14ac:dyDescent="0.15">
      <c r="A93" s="189" t="s">
        <v>24</v>
      </c>
      <c r="B93" s="62" t="s">
        <v>21</v>
      </c>
      <c r="C93" s="68"/>
      <c r="D93" s="69">
        <f>IF((ISERROR(D92/(C92*D$7/100))),0,(D92/(C92*D$7/100))*100)</f>
        <v>0</v>
      </c>
      <c r="E93" s="70">
        <f>IF((ISERROR(E92/(D92*E$7/100))),0,(E92/(D92*E$7/100))*100)</f>
        <v>0</v>
      </c>
      <c r="F93" s="71">
        <f>IF((ISERROR(F92/(E92*F$7/100))),0,(F92/(E92*F$7/100))*100)</f>
        <v>0</v>
      </c>
      <c r="G93" s="72">
        <f>IF((ISERROR(G92/(E92*G$7/100))),0,(G92/(E92*G$7/100))*100)</f>
        <v>0</v>
      </c>
      <c r="H93" s="73">
        <f>IF((ISERROR(H92/(F92*H$7/100))),0,(H92/(F92*H$7/100))*100)</f>
        <v>0</v>
      </c>
      <c r="I93" s="72">
        <f>IF((ISERROR(I92/(G92*I$7/100))),0,(I92/(G92*I$7/100))*100)</f>
        <v>0</v>
      </c>
      <c r="J93" s="73">
        <f>IF((ISERROR(J92/(H92*J$7/100))),0,(J92/(H92*J$7/100))*100)</f>
        <v>0</v>
      </c>
      <c r="K93" s="72">
        <f>IF((ISERROR(K92/(I92*K$7/100))),0,(K92/(I92*K$7/100))*100)</f>
        <v>0</v>
      </c>
      <c r="L93" s="11"/>
    </row>
    <row r="94" spans="1:12" ht="16.5" customHeight="1" x14ac:dyDescent="0.15">
      <c r="A94" s="74" t="s">
        <v>25</v>
      </c>
      <c r="B94" s="62" t="s">
        <v>15</v>
      </c>
      <c r="C94" s="73">
        <f t="shared" ref="C94:K94" si="16">SUM(C95:C99)</f>
        <v>0</v>
      </c>
      <c r="D94" s="69">
        <f t="shared" si="16"/>
        <v>0</v>
      </c>
      <c r="E94" s="70">
        <f t="shared" si="16"/>
        <v>0</v>
      </c>
      <c r="F94" s="71">
        <f t="shared" si="16"/>
        <v>0</v>
      </c>
      <c r="G94" s="72">
        <f t="shared" si="16"/>
        <v>0</v>
      </c>
      <c r="H94" s="73">
        <f t="shared" si="16"/>
        <v>0</v>
      </c>
      <c r="I94" s="72">
        <f t="shared" si="16"/>
        <v>0</v>
      </c>
      <c r="J94" s="73">
        <f t="shared" si="16"/>
        <v>0</v>
      </c>
      <c r="K94" s="72">
        <f t="shared" si="16"/>
        <v>0</v>
      </c>
      <c r="L94" s="11"/>
    </row>
    <row r="95" spans="1:12" ht="16.5" customHeight="1" x14ac:dyDescent="0.15">
      <c r="A95" s="75"/>
      <c r="B95" s="76" t="s">
        <v>15</v>
      </c>
      <c r="C95" s="77"/>
      <c r="D95" s="78"/>
      <c r="E95" s="79"/>
      <c r="F95" s="80"/>
      <c r="G95" s="81"/>
      <c r="H95" s="77"/>
      <c r="I95" s="81"/>
      <c r="J95" s="77"/>
      <c r="K95" s="81"/>
      <c r="L95" s="11"/>
    </row>
    <row r="96" spans="1:12" ht="16.5" customHeight="1" x14ac:dyDescent="0.15">
      <c r="A96" s="75"/>
      <c r="B96" s="76" t="s">
        <v>15</v>
      </c>
      <c r="C96" s="77"/>
      <c r="D96" s="78"/>
      <c r="E96" s="79"/>
      <c r="F96" s="80"/>
      <c r="G96" s="81"/>
      <c r="H96" s="77"/>
      <c r="I96" s="81"/>
      <c r="J96" s="77"/>
      <c r="K96" s="81"/>
      <c r="L96" s="11"/>
    </row>
    <row r="97" spans="1:12" ht="16.5" customHeight="1" x14ac:dyDescent="0.15">
      <c r="A97" s="75"/>
      <c r="B97" s="76" t="s">
        <v>15</v>
      </c>
      <c r="C97" s="77"/>
      <c r="D97" s="78"/>
      <c r="E97" s="79"/>
      <c r="F97" s="80"/>
      <c r="G97" s="81"/>
      <c r="H97" s="77"/>
      <c r="I97" s="81"/>
      <c r="J97" s="77"/>
      <c r="K97" s="81"/>
      <c r="L97" s="11"/>
    </row>
    <row r="98" spans="1:12" ht="16.5" customHeight="1" x14ac:dyDescent="0.15">
      <c r="A98" s="75"/>
      <c r="B98" s="76" t="s">
        <v>15</v>
      </c>
      <c r="C98" s="77"/>
      <c r="D98" s="78"/>
      <c r="E98" s="79"/>
      <c r="F98" s="80"/>
      <c r="G98" s="81"/>
      <c r="H98" s="77"/>
      <c r="I98" s="81"/>
      <c r="J98" s="77"/>
      <c r="K98" s="81"/>
      <c r="L98" s="11"/>
    </row>
    <row r="99" spans="1:12" ht="16.5" customHeight="1" x14ac:dyDescent="0.15">
      <c r="A99" s="117"/>
      <c r="B99" s="118" t="s">
        <v>15</v>
      </c>
      <c r="C99" s="119"/>
      <c r="D99" s="120"/>
      <c r="E99" s="121"/>
      <c r="F99" s="122"/>
      <c r="G99" s="123"/>
      <c r="H99" s="119"/>
      <c r="I99" s="123"/>
      <c r="J99" s="119"/>
      <c r="K99" s="121"/>
      <c r="L99" s="11"/>
    </row>
    <row r="100" spans="1:12" ht="16.5" customHeight="1" x14ac:dyDescent="0.15">
      <c r="A100" s="188" t="s">
        <v>37</v>
      </c>
      <c r="B100" s="37" t="s">
        <v>15</v>
      </c>
      <c r="C100" s="112"/>
      <c r="D100" s="113"/>
      <c r="E100" s="114"/>
      <c r="F100" s="115"/>
      <c r="G100" s="116"/>
      <c r="H100" s="112"/>
      <c r="I100" s="116"/>
      <c r="J100" s="112"/>
      <c r="K100" s="116"/>
      <c r="L100" s="11"/>
    </row>
    <row r="101" spans="1:12" ht="16.5" customHeight="1" x14ac:dyDescent="0.15">
      <c r="A101" s="189" t="s">
        <v>24</v>
      </c>
      <c r="B101" s="62" t="s">
        <v>21</v>
      </c>
      <c r="C101" s="68"/>
      <c r="D101" s="69">
        <f>IF((ISERROR(D100/(C100*D$7/100))),0,(D100/(C100*D$7/100))*100)</f>
        <v>0</v>
      </c>
      <c r="E101" s="70">
        <f>IF((ISERROR(E100/(D100*E$7/100))),0,(E100/(D100*E$7/100))*100)</f>
        <v>0</v>
      </c>
      <c r="F101" s="71">
        <f>IF((ISERROR(F100/(E100*F$7/100))),0,(F100/(E100*F$7/100))*100)</f>
        <v>0</v>
      </c>
      <c r="G101" s="72">
        <f>IF((ISERROR(G100/(E100*G$7/100))),0,(G100/(E100*G$7/100))*100)</f>
        <v>0</v>
      </c>
      <c r="H101" s="73">
        <f>IF((ISERROR(H100/(F100*H$7/100))),0,(H100/(F100*H$7/100))*100)</f>
        <v>0</v>
      </c>
      <c r="I101" s="72">
        <f>IF((ISERROR(I100/(G100*I$7/100))),0,(I100/(G100*I$7/100))*100)</f>
        <v>0</v>
      </c>
      <c r="J101" s="73">
        <f>IF((ISERROR(J100/(H100*J$7/100))),0,(J100/(H100*J$7/100))*100)</f>
        <v>0</v>
      </c>
      <c r="K101" s="72">
        <f>IF((ISERROR(K100/(I100*K$7/100))),0,(K100/(I100*K$7/100))*100)</f>
        <v>0</v>
      </c>
      <c r="L101" s="11"/>
    </row>
    <row r="102" spans="1:12" ht="16.5" customHeight="1" x14ac:dyDescent="0.15">
      <c r="A102" s="74" t="s">
        <v>25</v>
      </c>
      <c r="B102" s="62" t="s">
        <v>15</v>
      </c>
      <c r="C102" s="73">
        <f t="shared" ref="C102:K102" si="17">C103+C104</f>
        <v>0</v>
      </c>
      <c r="D102" s="69">
        <f t="shared" si="17"/>
        <v>0</v>
      </c>
      <c r="E102" s="70">
        <f t="shared" si="17"/>
        <v>0</v>
      </c>
      <c r="F102" s="71">
        <f t="shared" si="17"/>
        <v>0</v>
      </c>
      <c r="G102" s="72">
        <f t="shared" si="17"/>
        <v>0</v>
      </c>
      <c r="H102" s="73">
        <f t="shared" si="17"/>
        <v>0</v>
      </c>
      <c r="I102" s="72">
        <f t="shared" si="17"/>
        <v>0</v>
      </c>
      <c r="J102" s="73">
        <f t="shared" si="17"/>
        <v>0</v>
      </c>
      <c r="K102" s="72">
        <f t="shared" si="17"/>
        <v>0</v>
      </c>
      <c r="L102" s="11"/>
    </row>
    <row r="103" spans="1:12" ht="16.5" customHeight="1" x14ac:dyDescent="0.15">
      <c r="A103" s="75"/>
      <c r="B103" s="76" t="s">
        <v>15</v>
      </c>
      <c r="C103" s="77"/>
      <c r="D103" s="78"/>
      <c r="E103" s="79"/>
      <c r="F103" s="80"/>
      <c r="G103" s="81"/>
      <c r="H103" s="77"/>
      <c r="I103" s="81"/>
      <c r="J103" s="77"/>
      <c r="K103" s="81"/>
      <c r="L103" s="11"/>
    </row>
    <row r="104" spans="1:12" ht="16.5" customHeight="1" x14ac:dyDescent="0.15">
      <c r="A104" s="117"/>
      <c r="B104" s="118" t="s">
        <v>15</v>
      </c>
      <c r="C104" s="119"/>
      <c r="D104" s="120"/>
      <c r="E104" s="121"/>
      <c r="F104" s="122"/>
      <c r="G104" s="123"/>
      <c r="H104" s="119"/>
      <c r="I104" s="123"/>
      <c r="J104" s="119"/>
      <c r="K104" s="121"/>
      <c r="L104" s="11"/>
    </row>
    <row r="105" spans="1:12" ht="16.5" customHeight="1" x14ac:dyDescent="0.15">
      <c r="A105" s="188" t="s">
        <v>38</v>
      </c>
      <c r="B105" s="37" t="s">
        <v>15</v>
      </c>
      <c r="C105" s="112"/>
      <c r="D105" s="113"/>
      <c r="E105" s="114"/>
      <c r="F105" s="115"/>
      <c r="G105" s="116"/>
      <c r="H105" s="112"/>
      <c r="I105" s="116"/>
      <c r="J105" s="112"/>
      <c r="K105" s="116"/>
      <c r="L105" s="11"/>
    </row>
    <row r="106" spans="1:12" ht="16.5" customHeight="1" x14ac:dyDescent="0.15">
      <c r="A106" s="189" t="s">
        <v>24</v>
      </c>
      <c r="B106" s="62" t="s">
        <v>21</v>
      </c>
      <c r="C106" s="68"/>
      <c r="D106" s="69">
        <f>IF((ISERROR(D105/(C105*D$7/100))),0,(D105/(C105*D$7/100))*100)</f>
        <v>0</v>
      </c>
      <c r="E106" s="70">
        <f>IF((ISERROR(E105/(D105*E$7/100))),0,(E105/(D105*E$7/100))*100)</f>
        <v>0</v>
      </c>
      <c r="F106" s="71">
        <f>IF((ISERROR(F105/(E105*F$7/100))),0,(F105/(E105*F$7/100))*100)</f>
        <v>0</v>
      </c>
      <c r="G106" s="72">
        <f>IF((ISERROR(G105/(E105*G$7/100))),0,(G105/(E105*G$7/100))*100)</f>
        <v>0</v>
      </c>
      <c r="H106" s="73">
        <f>IF((ISERROR(H105/(F105*H$7/100))),0,(H105/(F105*H$7/100))*100)</f>
        <v>0</v>
      </c>
      <c r="I106" s="72">
        <f>IF((ISERROR(I105/(G105*I$7/100))),0,(I105/(G105*I$7/100))*100)</f>
        <v>0</v>
      </c>
      <c r="J106" s="73">
        <f>IF((ISERROR(J105/(H105*J$7/100))),0,(J105/(H105*J$7/100))*100)</f>
        <v>0</v>
      </c>
      <c r="K106" s="72">
        <f>IF((ISERROR(K105/(I105*K$7/100))),0,(K105/(I105*K$7/100))*100)</f>
        <v>0</v>
      </c>
      <c r="L106" s="11"/>
    </row>
    <row r="107" spans="1:12" ht="16.5" customHeight="1" x14ac:dyDescent="0.15">
      <c r="A107" s="74" t="s">
        <v>25</v>
      </c>
      <c r="B107" s="62" t="s">
        <v>15</v>
      </c>
      <c r="C107" s="73">
        <f t="shared" ref="C107:K107" si="18">C108+C109</f>
        <v>0</v>
      </c>
      <c r="D107" s="69">
        <f t="shared" si="18"/>
        <v>0</v>
      </c>
      <c r="E107" s="70">
        <f t="shared" si="18"/>
        <v>0</v>
      </c>
      <c r="F107" s="71">
        <f t="shared" si="18"/>
        <v>0</v>
      </c>
      <c r="G107" s="72">
        <f t="shared" si="18"/>
        <v>0</v>
      </c>
      <c r="H107" s="73">
        <f t="shared" si="18"/>
        <v>0</v>
      </c>
      <c r="I107" s="72">
        <f t="shared" si="18"/>
        <v>0</v>
      </c>
      <c r="J107" s="73">
        <f t="shared" si="18"/>
        <v>0</v>
      </c>
      <c r="K107" s="72">
        <f t="shared" si="18"/>
        <v>0</v>
      </c>
      <c r="L107" s="11"/>
    </row>
    <row r="108" spans="1:12" ht="16.5" customHeight="1" x14ac:dyDescent="0.15">
      <c r="A108" s="75"/>
      <c r="B108" s="76" t="s">
        <v>15</v>
      </c>
      <c r="C108" s="77"/>
      <c r="D108" s="78"/>
      <c r="E108" s="79"/>
      <c r="F108" s="80"/>
      <c r="G108" s="81"/>
      <c r="H108" s="77"/>
      <c r="I108" s="81"/>
      <c r="J108" s="77"/>
      <c r="K108" s="81"/>
      <c r="L108" s="11"/>
    </row>
    <row r="109" spans="1:12" ht="16.5" customHeight="1" x14ac:dyDescent="0.15">
      <c r="A109" s="117"/>
      <c r="B109" s="118" t="s">
        <v>15</v>
      </c>
      <c r="C109" s="119"/>
      <c r="D109" s="120"/>
      <c r="E109" s="121"/>
      <c r="F109" s="122"/>
      <c r="G109" s="123"/>
      <c r="H109" s="119"/>
      <c r="I109" s="123"/>
      <c r="J109" s="119"/>
      <c r="K109" s="121"/>
      <c r="L109" s="11"/>
    </row>
    <row r="110" spans="1:12" ht="16.5" customHeight="1" x14ac:dyDescent="0.15">
      <c r="A110" s="188" t="s">
        <v>39</v>
      </c>
      <c r="B110" s="37" t="s">
        <v>15</v>
      </c>
      <c r="C110" s="112"/>
      <c r="D110" s="113"/>
      <c r="E110" s="114"/>
      <c r="F110" s="115"/>
      <c r="G110" s="116"/>
      <c r="H110" s="112"/>
      <c r="I110" s="116"/>
      <c r="J110" s="112"/>
      <c r="K110" s="116"/>
      <c r="L110" s="11"/>
    </row>
    <row r="111" spans="1:12" ht="16.5" customHeight="1" x14ac:dyDescent="0.15">
      <c r="A111" s="189" t="s">
        <v>24</v>
      </c>
      <c r="B111" s="62" t="s">
        <v>21</v>
      </c>
      <c r="C111" s="68"/>
      <c r="D111" s="69">
        <f>IF((ISERROR(D110/(C110*D$7/100))),0,(D110/(C110*D$7/100))*100)</f>
        <v>0</v>
      </c>
      <c r="E111" s="70">
        <f>IF((ISERROR(E110/(D110*E$7/100))),0,(E110/(D110*E$7/100))*100)</f>
        <v>0</v>
      </c>
      <c r="F111" s="71">
        <f>IF((ISERROR(F110/(E110*F$7/100))),0,(F110/(E110*F$7/100))*100)</f>
        <v>0</v>
      </c>
      <c r="G111" s="72">
        <f>IF((ISERROR(G110/(E110*G$7/100))),0,(G110/(E110*G$7/100))*100)</f>
        <v>0</v>
      </c>
      <c r="H111" s="73">
        <f>IF((ISERROR(H110/(F110*H$7/100))),0,(H110/(F110*H$7/100))*100)</f>
        <v>0</v>
      </c>
      <c r="I111" s="72">
        <f>IF((ISERROR(I110/(G110*I$7/100))),0,(I110/(G110*I$7/100))*100)</f>
        <v>0</v>
      </c>
      <c r="J111" s="73">
        <f>IF((ISERROR(J110/(H110*J$7/100))),0,(J110/(H110*J$7/100))*100)</f>
        <v>0</v>
      </c>
      <c r="K111" s="72">
        <f>IF((ISERROR(K110/(I110*K$7/100))),0,(K110/(I110*K$7/100))*100)</f>
        <v>0</v>
      </c>
      <c r="L111" s="11"/>
    </row>
    <row r="112" spans="1:12" ht="16.5" customHeight="1" x14ac:dyDescent="0.15">
      <c r="A112" s="74" t="s">
        <v>25</v>
      </c>
      <c r="B112" s="62" t="s">
        <v>15</v>
      </c>
      <c r="C112" s="73">
        <f t="shared" ref="C112:K112" si="19">SUM(C113:C117)</f>
        <v>0</v>
      </c>
      <c r="D112" s="69">
        <f t="shared" si="19"/>
        <v>0</v>
      </c>
      <c r="E112" s="70">
        <f t="shared" si="19"/>
        <v>0</v>
      </c>
      <c r="F112" s="71">
        <f t="shared" si="19"/>
        <v>0</v>
      </c>
      <c r="G112" s="72">
        <f t="shared" si="19"/>
        <v>0</v>
      </c>
      <c r="H112" s="73">
        <f t="shared" si="19"/>
        <v>0</v>
      </c>
      <c r="I112" s="72">
        <f t="shared" si="19"/>
        <v>0</v>
      </c>
      <c r="J112" s="73">
        <f t="shared" si="19"/>
        <v>0</v>
      </c>
      <c r="K112" s="72">
        <f t="shared" si="19"/>
        <v>0</v>
      </c>
      <c r="L112" s="11"/>
    </row>
    <row r="113" spans="1:12" ht="16.5" customHeight="1" x14ac:dyDescent="0.15">
      <c r="A113" s="75"/>
      <c r="B113" s="76" t="s">
        <v>15</v>
      </c>
      <c r="C113" s="77"/>
      <c r="D113" s="78"/>
      <c r="E113" s="79"/>
      <c r="F113" s="80"/>
      <c r="G113" s="81"/>
      <c r="H113" s="77"/>
      <c r="I113" s="81"/>
      <c r="J113" s="77"/>
      <c r="K113" s="81"/>
      <c r="L113" s="11"/>
    </row>
    <row r="114" spans="1:12" ht="16.5" customHeight="1" x14ac:dyDescent="0.15">
      <c r="A114" s="75"/>
      <c r="B114" s="76" t="s">
        <v>15</v>
      </c>
      <c r="C114" s="77"/>
      <c r="D114" s="78"/>
      <c r="E114" s="79"/>
      <c r="F114" s="80"/>
      <c r="G114" s="81"/>
      <c r="H114" s="77"/>
      <c r="I114" s="81"/>
      <c r="J114" s="77"/>
      <c r="K114" s="81"/>
      <c r="L114" s="11"/>
    </row>
    <row r="115" spans="1:12" ht="16.5" customHeight="1" x14ac:dyDescent="0.15">
      <c r="A115" s="75"/>
      <c r="B115" s="76" t="s">
        <v>15</v>
      </c>
      <c r="C115" s="77"/>
      <c r="D115" s="78"/>
      <c r="E115" s="79"/>
      <c r="F115" s="80"/>
      <c r="G115" s="81"/>
      <c r="H115" s="77"/>
      <c r="I115" s="81"/>
      <c r="J115" s="77"/>
      <c r="K115" s="81"/>
      <c r="L115" s="11"/>
    </row>
    <row r="116" spans="1:12" ht="16.5" customHeight="1" x14ac:dyDescent="0.15">
      <c r="A116" s="75"/>
      <c r="B116" s="76" t="s">
        <v>15</v>
      </c>
      <c r="C116" s="77"/>
      <c r="D116" s="78"/>
      <c r="E116" s="79"/>
      <c r="F116" s="80"/>
      <c r="G116" s="81"/>
      <c r="H116" s="77"/>
      <c r="I116" s="81"/>
      <c r="J116" s="77"/>
      <c r="K116" s="81"/>
      <c r="L116" s="11"/>
    </row>
    <row r="117" spans="1:12" ht="16.5" customHeight="1" x14ac:dyDescent="0.15">
      <c r="A117" s="117"/>
      <c r="B117" s="118" t="s">
        <v>15</v>
      </c>
      <c r="C117" s="119"/>
      <c r="D117" s="120"/>
      <c r="E117" s="121"/>
      <c r="F117" s="122"/>
      <c r="G117" s="123"/>
      <c r="H117" s="119"/>
      <c r="I117" s="123"/>
      <c r="J117" s="119"/>
      <c r="K117" s="121"/>
      <c r="L117" s="11"/>
    </row>
    <row r="118" spans="1:12" ht="16.5" customHeight="1" x14ac:dyDescent="0.15">
      <c r="A118" s="188" t="s">
        <v>40</v>
      </c>
      <c r="B118" s="37" t="s">
        <v>15</v>
      </c>
      <c r="C118" s="112"/>
      <c r="D118" s="113"/>
      <c r="E118" s="114"/>
      <c r="F118" s="115"/>
      <c r="G118" s="116"/>
      <c r="H118" s="112"/>
      <c r="I118" s="116"/>
      <c r="J118" s="112"/>
      <c r="K118" s="116"/>
      <c r="L118" s="11"/>
    </row>
    <row r="119" spans="1:12" ht="21.75" customHeight="1" x14ac:dyDescent="0.15">
      <c r="A119" s="189" t="s">
        <v>24</v>
      </c>
      <c r="B119" s="62" t="s">
        <v>21</v>
      </c>
      <c r="C119" s="68"/>
      <c r="D119" s="69">
        <f>IF((ISERROR(D118/(C118*D$7/100))),0,(D118/(C118*D$7/100))*100)</f>
        <v>0</v>
      </c>
      <c r="E119" s="70">
        <f>IF((ISERROR(E118/(D118*E$7/100))),0,(E118/(D118*E$7/100))*100)</f>
        <v>0</v>
      </c>
      <c r="F119" s="71">
        <f>IF((ISERROR(F118/(E118*F$7/100))),0,(F118/(E118*F$7/100))*100)</f>
        <v>0</v>
      </c>
      <c r="G119" s="72">
        <f>IF((ISERROR(G118/(E118*G$7/100))),0,(G118/(E118*G$7/100))*100)</f>
        <v>0</v>
      </c>
      <c r="H119" s="73">
        <f>IF((ISERROR(H118/(F118*H$7/100))),0,(H118/(F118*H$7/100))*100)</f>
        <v>0</v>
      </c>
      <c r="I119" s="72">
        <f>IF((ISERROR(I118/(G118*I$7/100))),0,(I118/(G118*I$7/100))*100)</f>
        <v>0</v>
      </c>
      <c r="J119" s="73">
        <f>IF((ISERROR(J118/(H118*J$7/100))),0,(J118/(H118*J$7/100))*100)</f>
        <v>0</v>
      </c>
      <c r="K119" s="72">
        <f>IF((ISERROR(K118/(I118*K$7/100))),0,(K118/(I118*K$7/100))*100)</f>
        <v>0</v>
      </c>
      <c r="L119" s="11"/>
    </row>
    <row r="120" spans="1:12" ht="16.5" customHeight="1" x14ac:dyDescent="0.15">
      <c r="A120" s="74" t="s">
        <v>25</v>
      </c>
      <c r="B120" s="62" t="s">
        <v>15</v>
      </c>
      <c r="C120" s="73">
        <f t="shared" ref="C120:K120" si="20">SUM(C121:C125)</f>
        <v>0</v>
      </c>
      <c r="D120" s="69">
        <f t="shared" si="20"/>
        <v>0</v>
      </c>
      <c r="E120" s="70">
        <f t="shared" si="20"/>
        <v>0</v>
      </c>
      <c r="F120" s="71">
        <f t="shared" si="20"/>
        <v>0</v>
      </c>
      <c r="G120" s="72">
        <f t="shared" si="20"/>
        <v>0</v>
      </c>
      <c r="H120" s="73">
        <f t="shared" si="20"/>
        <v>0</v>
      </c>
      <c r="I120" s="72">
        <f t="shared" si="20"/>
        <v>0</v>
      </c>
      <c r="J120" s="73">
        <f t="shared" si="20"/>
        <v>0</v>
      </c>
      <c r="K120" s="72">
        <f t="shared" si="20"/>
        <v>0</v>
      </c>
      <c r="L120" s="11"/>
    </row>
    <row r="121" spans="1:12" ht="16.5" customHeight="1" x14ac:dyDescent="0.15">
      <c r="A121" s="75"/>
      <c r="B121" s="76" t="s">
        <v>15</v>
      </c>
      <c r="C121" s="77"/>
      <c r="D121" s="78"/>
      <c r="E121" s="79"/>
      <c r="F121" s="80"/>
      <c r="G121" s="81"/>
      <c r="H121" s="77"/>
      <c r="I121" s="81"/>
      <c r="J121" s="77"/>
      <c r="K121" s="81"/>
      <c r="L121" s="11"/>
    </row>
    <row r="122" spans="1:12" ht="16.5" customHeight="1" x14ac:dyDescent="0.15">
      <c r="A122" s="75"/>
      <c r="B122" s="76" t="s">
        <v>15</v>
      </c>
      <c r="C122" s="77"/>
      <c r="D122" s="78"/>
      <c r="E122" s="79"/>
      <c r="F122" s="80"/>
      <c r="G122" s="81"/>
      <c r="H122" s="77"/>
      <c r="I122" s="81"/>
      <c r="J122" s="77"/>
      <c r="K122" s="81"/>
      <c r="L122" s="11"/>
    </row>
    <row r="123" spans="1:12" ht="16.5" customHeight="1" x14ac:dyDescent="0.15">
      <c r="A123" s="75"/>
      <c r="B123" s="76" t="s">
        <v>15</v>
      </c>
      <c r="C123" s="77"/>
      <c r="D123" s="78"/>
      <c r="E123" s="79"/>
      <c r="F123" s="80"/>
      <c r="G123" s="81"/>
      <c r="H123" s="77"/>
      <c r="I123" s="81"/>
      <c r="J123" s="77"/>
      <c r="K123" s="81"/>
      <c r="L123" s="11"/>
    </row>
    <row r="124" spans="1:12" ht="16.5" customHeight="1" x14ac:dyDescent="0.15">
      <c r="A124" s="75"/>
      <c r="B124" s="76" t="s">
        <v>15</v>
      </c>
      <c r="C124" s="77"/>
      <c r="D124" s="78"/>
      <c r="E124" s="79"/>
      <c r="F124" s="80"/>
      <c r="G124" s="81"/>
      <c r="H124" s="77"/>
      <c r="I124" s="81"/>
      <c r="J124" s="77"/>
      <c r="K124" s="81"/>
      <c r="L124" s="11"/>
    </row>
    <row r="125" spans="1:12" ht="16.5" customHeight="1" x14ac:dyDescent="0.15">
      <c r="A125" s="117"/>
      <c r="B125" s="118" t="s">
        <v>15</v>
      </c>
      <c r="C125" s="119"/>
      <c r="D125" s="120"/>
      <c r="E125" s="121"/>
      <c r="F125" s="122"/>
      <c r="G125" s="123"/>
      <c r="H125" s="119"/>
      <c r="I125" s="123"/>
      <c r="J125" s="119"/>
      <c r="K125" s="121"/>
      <c r="L125" s="11"/>
    </row>
    <row r="126" spans="1:12" ht="16.5" customHeight="1" x14ac:dyDescent="0.15">
      <c r="A126" s="188" t="s">
        <v>41</v>
      </c>
      <c r="B126" s="37" t="s">
        <v>15</v>
      </c>
      <c r="C126" s="112"/>
      <c r="D126" s="113"/>
      <c r="E126" s="114"/>
      <c r="F126" s="115"/>
      <c r="G126" s="116"/>
      <c r="H126" s="112"/>
      <c r="I126" s="116"/>
      <c r="J126" s="112"/>
      <c r="K126" s="116"/>
      <c r="L126" s="11"/>
    </row>
    <row r="127" spans="1:12" ht="16.5" customHeight="1" x14ac:dyDescent="0.15">
      <c r="A127" s="189" t="s">
        <v>24</v>
      </c>
      <c r="B127" s="62" t="s">
        <v>21</v>
      </c>
      <c r="C127" s="68"/>
      <c r="D127" s="69">
        <f>IF((ISERROR(D126/(C126*D$7/100))),0,(D126/(C126*D$7/100))*100)</f>
        <v>0</v>
      </c>
      <c r="E127" s="70">
        <f>IF((ISERROR(E126/(D126*E$7/100))),0,(E126/(D126*E$7/100))*100)</f>
        <v>0</v>
      </c>
      <c r="F127" s="71">
        <f>IF((ISERROR(F126/(E126*F$7/100))),0,(F126/(E126*F$7/100))*100)</f>
        <v>0</v>
      </c>
      <c r="G127" s="72">
        <f>IF((ISERROR(G126/(E126*G$7/100))),0,(G126/(E126*G$7/100))*100)</f>
        <v>0</v>
      </c>
      <c r="H127" s="73">
        <f>IF((ISERROR(H126/(F126*H$7/100))),0,(H126/(F126*H$7/100))*100)</f>
        <v>0</v>
      </c>
      <c r="I127" s="72">
        <f>IF((ISERROR(I126/(G126*I$7/100))),0,(I126/(G126*I$7/100))*100)</f>
        <v>0</v>
      </c>
      <c r="J127" s="73">
        <f>IF((ISERROR(J126/(H126*J$7/100))),0,(J126/(H126*J$7/100))*100)</f>
        <v>0</v>
      </c>
      <c r="K127" s="72">
        <f>IF((ISERROR(K126/(I126*K$7/100))),0,(K126/(I126*K$7/100))*100)</f>
        <v>0</v>
      </c>
      <c r="L127" s="11"/>
    </row>
    <row r="128" spans="1:12" ht="16.5" customHeight="1" x14ac:dyDescent="0.15">
      <c r="A128" s="74" t="s">
        <v>25</v>
      </c>
      <c r="B128" s="62" t="s">
        <v>15</v>
      </c>
      <c r="C128" s="73">
        <f t="shared" ref="C128:K128" si="21">C129+C130</f>
        <v>0</v>
      </c>
      <c r="D128" s="69">
        <f t="shared" si="21"/>
        <v>0</v>
      </c>
      <c r="E128" s="70">
        <f t="shared" si="21"/>
        <v>0</v>
      </c>
      <c r="F128" s="71">
        <f t="shared" si="21"/>
        <v>0</v>
      </c>
      <c r="G128" s="72">
        <f t="shared" si="21"/>
        <v>0</v>
      </c>
      <c r="H128" s="73">
        <f t="shared" si="21"/>
        <v>0</v>
      </c>
      <c r="I128" s="72">
        <f t="shared" si="21"/>
        <v>0</v>
      </c>
      <c r="J128" s="73">
        <f t="shared" si="21"/>
        <v>0</v>
      </c>
      <c r="K128" s="72">
        <f t="shared" si="21"/>
        <v>0</v>
      </c>
      <c r="L128" s="11"/>
    </row>
    <row r="129" spans="1:12" ht="16.5" customHeight="1" x14ac:dyDescent="0.15">
      <c r="A129" s="75"/>
      <c r="B129" s="76" t="s">
        <v>15</v>
      </c>
      <c r="C129" s="77"/>
      <c r="D129" s="78"/>
      <c r="E129" s="79"/>
      <c r="F129" s="80"/>
      <c r="G129" s="81"/>
      <c r="H129" s="77"/>
      <c r="I129" s="81"/>
      <c r="J129" s="77"/>
      <c r="K129" s="81"/>
      <c r="L129" s="11"/>
    </row>
    <row r="130" spans="1:12" ht="16.5" customHeight="1" x14ac:dyDescent="0.15">
      <c r="A130" s="117"/>
      <c r="B130" s="118" t="s">
        <v>15</v>
      </c>
      <c r="C130" s="119"/>
      <c r="D130" s="120"/>
      <c r="E130" s="121"/>
      <c r="F130" s="122"/>
      <c r="G130" s="123"/>
      <c r="H130" s="119"/>
      <c r="I130" s="123"/>
      <c r="J130" s="119"/>
      <c r="K130" s="121"/>
      <c r="L130" s="11"/>
    </row>
    <row r="131" spans="1:12" ht="16.5" customHeight="1" x14ac:dyDescent="0.15">
      <c r="A131" s="188" t="s">
        <v>42</v>
      </c>
      <c r="B131" s="37" t="s">
        <v>15</v>
      </c>
      <c r="C131" s="112"/>
      <c r="D131" s="113"/>
      <c r="E131" s="114"/>
      <c r="F131" s="115"/>
      <c r="G131" s="116"/>
      <c r="H131" s="112"/>
      <c r="I131" s="116"/>
      <c r="J131" s="112"/>
      <c r="K131" s="116"/>
      <c r="L131" s="11"/>
    </row>
    <row r="132" spans="1:12" ht="16.5" customHeight="1" x14ac:dyDescent="0.15">
      <c r="A132" s="189" t="s">
        <v>24</v>
      </c>
      <c r="B132" s="62" t="s">
        <v>21</v>
      </c>
      <c r="C132" s="68"/>
      <c r="D132" s="69">
        <f>IF((ISERROR(D131/(C131*D$7/100))),0,(D131/(C131*D$7/100))*100)</f>
        <v>0</v>
      </c>
      <c r="E132" s="70">
        <f>IF((ISERROR(E131/(D131*E$7/100))),0,(E131/(D131*E$7/100))*100)</f>
        <v>0</v>
      </c>
      <c r="F132" s="71">
        <f>IF((ISERROR(F131/(E131*F$7/100))),0,(F131/(E131*F$7/100))*100)</f>
        <v>0</v>
      </c>
      <c r="G132" s="72">
        <f>IF((ISERROR(G131/(E131*G$7/100))),0,(G131/(E131*G$7/100))*100)</f>
        <v>0</v>
      </c>
      <c r="H132" s="73">
        <f>IF((ISERROR(H131/(F131*H$7/100))),0,(H131/(F131*H$7/100))*100)</f>
        <v>0</v>
      </c>
      <c r="I132" s="72">
        <f>IF((ISERROR(I131/(G131*I$7/100))),0,(I131/(G131*I$7/100))*100)</f>
        <v>0</v>
      </c>
      <c r="J132" s="73">
        <f>IF((ISERROR(J131/(H131*J$7/100))),0,(J131/(H131*J$7/100))*100)</f>
        <v>0</v>
      </c>
      <c r="K132" s="72">
        <f>IF((ISERROR(K131/(I131*K$7/100))),0,(K131/(I131*K$7/100))*100)</f>
        <v>0</v>
      </c>
      <c r="L132" s="11"/>
    </row>
    <row r="133" spans="1:12" ht="16.5" customHeight="1" x14ac:dyDescent="0.15">
      <c r="A133" s="74" t="s">
        <v>25</v>
      </c>
      <c r="B133" s="62" t="s">
        <v>15</v>
      </c>
      <c r="C133" s="73">
        <f t="shared" ref="C133:K133" si="22">C134+C135</f>
        <v>0</v>
      </c>
      <c r="D133" s="69">
        <f t="shared" si="22"/>
        <v>0</v>
      </c>
      <c r="E133" s="70">
        <f t="shared" si="22"/>
        <v>0</v>
      </c>
      <c r="F133" s="71">
        <f t="shared" si="22"/>
        <v>0</v>
      </c>
      <c r="G133" s="72">
        <f t="shared" si="22"/>
        <v>0</v>
      </c>
      <c r="H133" s="73">
        <f t="shared" si="22"/>
        <v>0</v>
      </c>
      <c r="I133" s="72">
        <f t="shared" si="22"/>
        <v>0</v>
      </c>
      <c r="J133" s="73">
        <f t="shared" si="22"/>
        <v>0</v>
      </c>
      <c r="K133" s="72">
        <f t="shared" si="22"/>
        <v>0</v>
      </c>
      <c r="L133" s="11"/>
    </row>
    <row r="134" spans="1:12" ht="16.5" customHeight="1" x14ac:dyDescent="0.15">
      <c r="A134" s="75"/>
      <c r="B134" s="76" t="s">
        <v>15</v>
      </c>
      <c r="C134" s="77"/>
      <c r="D134" s="78"/>
      <c r="E134" s="79"/>
      <c r="F134" s="80"/>
      <c r="G134" s="81"/>
      <c r="H134" s="77"/>
      <c r="I134" s="81"/>
      <c r="J134" s="77"/>
      <c r="K134" s="81"/>
      <c r="L134" s="11"/>
    </row>
    <row r="135" spans="1:12" ht="16.5" customHeight="1" x14ac:dyDescent="0.15">
      <c r="A135" s="117"/>
      <c r="B135" s="118" t="s">
        <v>15</v>
      </c>
      <c r="C135" s="119"/>
      <c r="D135" s="120"/>
      <c r="E135" s="121"/>
      <c r="F135" s="122"/>
      <c r="G135" s="123"/>
      <c r="H135" s="119"/>
      <c r="I135" s="123"/>
      <c r="J135" s="119"/>
      <c r="K135" s="121"/>
      <c r="L135" s="11"/>
    </row>
    <row r="136" spans="1:12" ht="16.5" customHeight="1" x14ac:dyDescent="0.15">
      <c r="A136" s="188" t="s">
        <v>43</v>
      </c>
      <c r="B136" s="37" t="s">
        <v>15</v>
      </c>
      <c r="C136" s="112"/>
      <c r="D136" s="113"/>
      <c r="E136" s="114"/>
      <c r="F136" s="115"/>
      <c r="G136" s="116"/>
      <c r="H136" s="112"/>
      <c r="I136" s="116"/>
      <c r="J136" s="112"/>
      <c r="K136" s="116"/>
      <c r="L136" s="11"/>
    </row>
    <row r="137" spans="1:12" ht="16.5" customHeight="1" x14ac:dyDescent="0.15">
      <c r="A137" s="189" t="s">
        <v>24</v>
      </c>
      <c r="B137" s="62" t="s">
        <v>21</v>
      </c>
      <c r="C137" s="68"/>
      <c r="D137" s="69">
        <f>IF((ISERROR(D136/(C136*D$7/100))),0,(D136/(C136*D$7/100))*100)</f>
        <v>0</v>
      </c>
      <c r="E137" s="70">
        <f>IF((ISERROR(E136/(D136*E$7/100))),0,(E136/(D136*E$7/100))*100)</f>
        <v>0</v>
      </c>
      <c r="F137" s="71">
        <f>IF((ISERROR(F136/(E136*F$7/100))),0,(F136/(E136*F$7/100))*100)</f>
        <v>0</v>
      </c>
      <c r="G137" s="72">
        <f>IF((ISERROR(G136/(E136*G$7/100))),0,(G136/(E136*G$7/100))*100)</f>
        <v>0</v>
      </c>
      <c r="H137" s="73">
        <f>IF((ISERROR(H136/(F136*H$7/100))),0,(H136/(F136*H$7/100))*100)</f>
        <v>0</v>
      </c>
      <c r="I137" s="72">
        <f>IF((ISERROR(I136/(G136*I$7/100))),0,(I136/(G136*I$7/100))*100)</f>
        <v>0</v>
      </c>
      <c r="J137" s="73">
        <f>IF((ISERROR(J136/(H136*J$7/100))),0,(J136/(H136*J$7/100))*100)</f>
        <v>0</v>
      </c>
      <c r="K137" s="72">
        <f>IF((ISERROR(K136/(I136*K$7/100))),0,(K136/(I136*K$7/100))*100)</f>
        <v>0</v>
      </c>
      <c r="L137" s="11"/>
    </row>
    <row r="138" spans="1:12" ht="16.5" customHeight="1" x14ac:dyDescent="0.15">
      <c r="A138" s="74" t="s">
        <v>25</v>
      </c>
      <c r="B138" s="62" t="s">
        <v>15</v>
      </c>
      <c r="C138" s="73">
        <f t="shared" ref="C138:K138" si="23">C139+C140</f>
        <v>0</v>
      </c>
      <c r="D138" s="69">
        <f t="shared" si="23"/>
        <v>0</v>
      </c>
      <c r="E138" s="69">
        <f t="shared" si="23"/>
        <v>0</v>
      </c>
      <c r="F138" s="69">
        <f t="shared" si="23"/>
        <v>0</v>
      </c>
      <c r="G138" s="69">
        <f t="shared" si="23"/>
        <v>0</v>
      </c>
      <c r="H138" s="69">
        <f t="shared" si="23"/>
        <v>0</v>
      </c>
      <c r="I138" s="69">
        <f t="shared" si="23"/>
        <v>0</v>
      </c>
      <c r="J138" s="69">
        <f t="shared" si="23"/>
        <v>0</v>
      </c>
      <c r="K138" s="69">
        <f t="shared" si="23"/>
        <v>0</v>
      </c>
      <c r="L138" s="11"/>
    </row>
    <row r="139" spans="1:12" ht="16.5" customHeight="1" x14ac:dyDescent="0.15">
      <c r="A139" s="75"/>
      <c r="B139" s="76" t="s">
        <v>15</v>
      </c>
      <c r="C139" s="77"/>
      <c r="D139" s="78"/>
      <c r="E139" s="79"/>
      <c r="F139" s="80"/>
      <c r="G139" s="81"/>
      <c r="H139" s="77"/>
      <c r="I139" s="81"/>
      <c r="J139" s="77"/>
      <c r="K139" s="81"/>
      <c r="L139" s="11"/>
    </row>
    <row r="140" spans="1:12" ht="16.5" customHeight="1" x14ac:dyDescent="0.15">
      <c r="A140" s="117"/>
      <c r="B140" s="118" t="s">
        <v>15</v>
      </c>
      <c r="C140" s="119"/>
      <c r="D140" s="120"/>
      <c r="E140" s="121"/>
      <c r="F140" s="122"/>
      <c r="G140" s="123"/>
      <c r="H140" s="119"/>
      <c r="I140" s="123"/>
      <c r="J140" s="119"/>
      <c r="K140" s="121"/>
      <c r="L140" s="11"/>
    </row>
    <row r="141" spans="1:12" ht="16.5" customHeight="1" x14ac:dyDescent="0.15">
      <c r="A141" s="188" t="s">
        <v>44</v>
      </c>
      <c r="B141" s="37" t="s">
        <v>15</v>
      </c>
      <c r="C141" s="112"/>
      <c r="D141" s="113"/>
      <c r="E141" s="114"/>
      <c r="F141" s="115"/>
      <c r="G141" s="116"/>
      <c r="H141" s="112"/>
      <c r="I141" s="116"/>
      <c r="J141" s="112"/>
      <c r="K141" s="116"/>
      <c r="L141" s="11"/>
    </row>
    <row r="142" spans="1:12" ht="16.5" customHeight="1" x14ac:dyDescent="0.15">
      <c r="A142" s="189" t="s">
        <v>24</v>
      </c>
      <c r="B142" s="62" t="s">
        <v>21</v>
      </c>
      <c r="C142" s="68"/>
      <c r="D142" s="69">
        <f>IF((ISERROR(D141/(C141*D$7/100))),0,(D141/(C141*D$7/100))*100)</f>
        <v>0</v>
      </c>
      <c r="E142" s="70">
        <f>IF((ISERROR(E141/(D141*E$7/100))),0,(E141/(D141*E$7/100))*100)</f>
        <v>0</v>
      </c>
      <c r="F142" s="71">
        <f>IF((ISERROR(F141/(E141*F$7/100))),0,(F141/(E141*F$7/100))*100)</f>
        <v>0</v>
      </c>
      <c r="G142" s="72">
        <f>IF((ISERROR(G141/(E141*G$7/100))),0,(G141/(E141*G$7/100))*100)</f>
        <v>0</v>
      </c>
      <c r="H142" s="73">
        <f>IF((ISERROR(H141/(F141*H$7/100))),0,(H141/(F141*H$7/100))*100)</f>
        <v>0</v>
      </c>
      <c r="I142" s="72">
        <f>IF((ISERROR(I141/(G141*I$7/100))),0,(I141/(G141*I$7/100))*100)</f>
        <v>0</v>
      </c>
      <c r="J142" s="73">
        <f>IF((ISERROR(J141/(H141*J$7/100))),0,(J141/(H141*J$7/100))*100)</f>
        <v>0</v>
      </c>
      <c r="K142" s="72">
        <f>IF((ISERROR(K141/(I141*K$7/100))),0,(K141/(I141*K$7/100))*100)</f>
        <v>0</v>
      </c>
      <c r="L142" s="11"/>
    </row>
    <row r="143" spans="1:12" ht="16.5" customHeight="1" x14ac:dyDescent="0.15">
      <c r="A143" s="74" t="s">
        <v>25</v>
      </c>
      <c r="B143" s="62" t="s">
        <v>15</v>
      </c>
      <c r="C143" s="73">
        <f t="shared" ref="C143:K143" si="24">C144+C145</f>
        <v>0</v>
      </c>
      <c r="D143" s="69">
        <f t="shared" si="24"/>
        <v>0</v>
      </c>
      <c r="E143" s="69">
        <f t="shared" si="24"/>
        <v>0</v>
      </c>
      <c r="F143" s="69">
        <f t="shared" si="24"/>
        <v>0</v>
      </c>
      <c r="G143" s="69">
        <f t="shared" si="24"/>
        <v>0</v>
      </c>
      <c r="H143" s="69">
        <f t="shared" si="24"/>
        <v>0</v>
      </c>
      <c r="I143" s="69">
        <f t="shared" si="24"/>
        <v>0</v>
      </c>
      <c r="J143" s="69">
        <f t="shared" si="24"/>
        <v>0</v>
      </c>
      <c r="K143" s="69">
        <f t="shared" si="24"/>
        <v>0</v>
      </c>
      <c r="L143" s="11"/>
    </row>
    <row r="144" spans="1:12" ht="16.5" customHeight="1" x14ac:dyDescent="0.15">
      <c r="A144" s="75"/>
      <c r="B144" s="76" t="s">
        <v>15</v>
      </c>
      <c r="C144" s="77"/>
      <c r="D144" s="78"/>
      <c r="E144" s="79"/>
      <c r="F144" s="80"/>
      <c r="G144" s="81"/>
      <c r="H144" s="77"/>
      <c r="I144" s="81"/>
      <c r="J144" s="77"/>
      <c r="K144" s="81"/>
      <c r="L144" s="11"/>
    </row>
    <row r="145" spans="1:12" ht="16.5" customHeight="1" x14ac:dyDescent="0.15">
      <c r="A145" s="117"/>
      <c r="B145" s="118" t="s">
        <v>15</v>
      </c>
      <c r="C145" s="119"/>
      <c r="D145" s="120"/>
      <c r="E145" s="121"/>
      <c r="F145" s="122"/>
      <c r="G145" s="123"/>
      <c r="H145" s="119"/>
      <c r="I145" s="123"/>
      <c r="J145" s="119"/>
      <c r="K145" s="121"/>
      <c r="L145" s="11"/>
    </row>
    <row r="146" spans="1:12" ht="16.5" customHeight="1" x14ac:dyDescent="0.15">
      <c r="A146" s="188" t="s">
        <v>45</v>
      </c>
      <c r="B146" s="37" t="s">
        <v>15</v>
      </c>
      <c r="C146" s="112"/>
      <c r="D146" s="113"/>
      <c r="E146" s="114"/>
      <c r="F146" s="115"/>
      <c r="G146" s="116"/>
      <c r="H146" s="112"/>
      <c r="I146" s="116"/>
      <c r="J146" s="112"/>
      <c r="K146" s="116"/>
      <c r="L146" s="11"/>
    </row>
    <row r="147" spans="1:12" ht="16.5" customHeight="1" x14ac:dyDescent="0.15">
      <c r="A147" s="189" t="s">
        <v>24</v>
      </c>
      <c r="B147" s="62" t="s">
        <v>21</v>
      </c>
      <c r="C147" s="68"/>
      <c r="D147" s="69">
        <f>IF((ISERROR(D146/(C146*D$7/100))),0,(D146/(C146*D$7/100))*100)</f>
        <v>0</v>
      </c>
      <c r="E147" s="70">
        <f>IF((ISERROR(E146/(D146*E$7/100))),0,(E146/(D146*E$7/100))*100)</f>
        <v>0</v>
      </c>
      <c r="F147" s="71">
        <f>IF((ISERROR(F146/(E146*F$7/100))),0,(F146/(E146*F$7/100))*100)</f>
        <v>0</v>
      </c>
      <c r="G147" s="72">
        <f>IF((ISERROR(G146/(E146*G$7/100))),0,(G146/(E146*G$7/100))*100)</f>
        <v>0</v>
      </c>
      <c r="H147" s="73">
        <f>IF((ISERROR(H146/(F146*H$7/100))),0,(H146/(F146*H$7/100))*100)</f>
        <v>0</v>
      </c>
      <c r="I147" s="72">
        <f>IF((ISERROR(I146/(G146*I$7/100))),0,(I146/(G146*I$7/100))*100)</f>
        <v>0</v>
      </c>
      <c r="J147" s="73">
        <f>IF((ISERROR(J146/(H146*J$7/100))),0,(J146/(H146*J$7/100))*100)</f>
        <v>0</v>
      </c>
      <c r="K147" s="72">
        <f>IF((ISERROR(K146/(I146*K$7/100))),0,(K146/(I146*K$7/100))*100)</f>
        <v>0</v>
      </c>
      <c r="L147" s="11"/>
    </row>
    <row r="148" spans="1:12" ht="16.5" customHeight="1" x14ac:dyDescent="0.15">
      <c r="A148" s="74" t="s">
        <v>25</v>
      </c>
      <c r="B148" s="62" t="s">
        <v>15</v>
      </c>
      <c r="C148" s="73">
        <f t="shared" ref="C148:K148" si="25">C149+C150</f>
        <v>0</v>
      </c>
      <c r="D148" s="69">
        <f t="shared" si="25"/>
        <v>0</v>
      </c>
      <c r="E148" s="69">
        <f t="shared" si="25"/>
        <v>0</v>
      </c>
      <c r="F148" s="69">
        <f t="shared" si="25"/>
        <v>0</v>
      </c>
      <c r="G148" s="69">
        <f t="shared" si="25"/>
        <v>0</v>
      </c>
      <c r="H148" s="69">
        <f t="shared" si="25"/>
        <v>0</v>
      </c>
      <c r="I148" s="69">
        <f t="shared" si="25"/>
        <v>0</v>
      </c>
      <c r="J148" s="69">
        <f t="shared" si="25"/>
        <v>0</v>
      </c>
      <c r="K148" s="69">
        <f t="shared" si="25"/>
        <v>0</v>
      </c>
      <c r="L148" s="11"/>
    </row>
    <row r="149" spans="1:12" ht="16.5" customHeight="1" x14ac:dyDescent="0.15">
      <c r="A149" s="75"/>
      <c r="B149" s="76" t="s">
        <v>15</v>
      </c>
      <c r="C149" s="77"/>
      <c r="D149" s="78"/>
      <c r="E149" s="79"/>
      <c r="F149" s="80"/>
      <c r="G149" s="81"/>
      <c r="H149" s="77"/>
      <c r="I149" s="81"/>
      <c r="J149" s="77"/>
      <c r="K149" s="81"/>
      <c r="L149" s="11"/>
    </row>
    <row r="150" spans="1:12" ht="16.5" customHeight="1" x14ac:dyDescent="0.15">
      <c r="A150" s="117"/>
      <c r="B150" s="118" t="s">
        <v>15</v>
      </c>
      <c r="C150" s="119"/>
      <c r="D150" s="120"/>
      <c r="E150" s="121"/>
      <c r="F150" s="122"/>
      <c r="G150" s="123"/>
      <c r="H150" s="119"/>
      <c r="I150" s="123"/>
      <c r="J150" s="119"/>
      <c r="K150" s="121"/>
      <c r="L150" s="11"/>
    </row>
    <row r="151" spans="1:12" ht="16.5" customHeight="1" x14ac:dyDescent="0.15">
      <c r="A151" s="188" t="s">
        <v>46</v>
      </c>
      <c r="B151" s="37" t="s">
        <v>15</v>
      </c>
      <c r="C151" s="112"/>
      <c r="D151" s="113"/>
      <c r="E151" s="114"/>
      <c r="F151" s="115"/>
      <c r="G151" s="116"/>
      <c r="H151" s="112"/>
      <c r="I151" s="116"/>
      <c r="J151" s="112"/>
      <c r="K151" s="116"/>
      <c r="L151" s="11"/>
    </row>
    <row r="152" spans="1:12" ht="16.5" customHeight="1" x14ac:dyDescent="0.15">
      <c r="A152" s="189" t="s">
        <v>24</v>
      </c>
      <c r="B152" s="62" t="s">
        <v>21</v>
      </c>
      <c r="C152" s="68"/>
      <c r="D152" s="69">
        <f>IF((ISERROR(D151/(C151*D$7/100))),0,(D151/(C151*D$7/100))*100)</f>
        <v>0</v>
      </c>
      <c r="E152" s="70">
        <f>IF((ISERROR(E151/(D151*E$7/100))),0,(E151/(D151*E$7/100))*100)</f>
        <v>0</v>
      </c>
      <c r="F152" s="71">
        <f>IF((ISERROR(F151/(E151*F$7/100))),0,(F151/(E151*F$7/100))*100)</f>
        <v>0</v>
      </c>
      <c r="G152" s="72">
        <f>IF((ISERROR(G151/(E151*G$7/100))),0,(G151/(E151*G$7/100))*100)</f>
        <v>0</v>
      </c>
      <c r="H152" s="73">
        <f>IF((ISERROR(H151/(F151*H$7/100))),0,(H151/(F151*H$7/100))*100)</f>
        <v>0</v>
      </c>
      <c r="I152" s="72">
        <f>IF((ISERROR(I151/(G151*I$7/100))),0,(I151/(G151*I$7/100))*100)</f>
        <v>0</v>
      </c>
      <c r="J152" s="73">
        <f>IF((ISERROR(J151/(H151*J$7/100))),0,(J151/(H151*J$7/100))*100)</f>
        <v>0</v>
      </c>
      <c r="K152" s="72">
        <f>IF((ISERROR(K151/(I151*K$7/100))),0,(K151/(I151*K$7/100))*100)</f>
        <v>0</v>
      </c>
      <c r="L152" s="11"/>
    </row>
    <row r="153" spans="1:12" ht="16.5" customHeight="1" x14ac:dyDescent="0.15">
      <c r="A153" s="74" t="s">
        <v>25</v>
      </c>
      <c r="B153" s="62" t="s">
        <v>15</v>
      </c>
      <c r="C153" s="73">
        <f t="shared" ref="C153:K153" si="26">C154+C155</f>
        <v>0</v>
      </c>
      <c r="D153" s="69">
        <f t="shared" si="26"/>
        <v>0</v>
      </c>
      <c r="E153" s="69">
        <f t="shared" si="26"/>
        <v>0</v>
      </c>
      <c r="F153" s="69">
        <f t="shared" si="26"/>
        <v>0</v>
      </c>
      <c r="G153" s="69">
        <f t="shared" si="26"/>
        <v>0</v>
      </c>
      <c r="H153" s="69">
        <f t="shared" si="26"/>
        <v>0</v>
      </c>
      <c r="I153" s="69">
        <f t="shared" si="26"/>
        <v>0</v>
      </c>
      <c r="J153" s="69">
        <f t="shared" si="26"/>
        <v>0</v>
      </c>
      <c r="K153" s="69">
        <f t="shared" si="26"/>
        <v>0</v>
      </c>
      <c r="L153" s="11"/>
    </row>
    <row r="154" spans="1:12" ht="16.5" customHeight="1" x14ac:dyDescent="0.15">
      <c r="A154" s="75"/>
      <c r="B154" s="76" t="s">
        <v>15</v>
      </c>
      <c r="C154" s="77"/>
      <c r="D154" s="78"/>
      <c r="E154" s="79"/>
      <c r="F154" s="80"/>
      <c r="G154" s="81"/>
      <c r="H154" s="77"/>
      <c r="I154" s="81"/>
      <c r="J154" s="77"/>
      <c r="K154" s="81"/>
      <c r="L154" s="11"/>
    </row>
    <row r="155" spans="1:12" ht="16.5" customHeight="1" x14ac:dyDescent="0.15">
      <c r="A155" s="117"/>
      <c r="B155" s="118" t="s">
        <v>15</v>
      </c>
      <c r="C155" s="119"/>
      <c r="D155" s="120"/>
      <c r="E155" s="121"/>
      <c r="F155" s="122"/>
      <c r="G155" s="123"/>
      <c r="H155" s="119"/>
      <c r="I155" s="123"/>
      <c r="J155" s="119"/>
      <c r="K155" s="121"/>
      <c r="L155" s="11"/>
    </row>
    <row r="156" spans="1:12" ht="16.5" customHeight="1" x14ac:dyDescent="0.15">
      <c r="A156" s="188" t="s">
        <v>47</v>
      </c>
      <c r="B156" s="37" t="s">
        <v>15</v>
      </c>
      <c r="C156" s="112"/>
      <c r="D156" s="113"/>
      <c r="E156" s="114"/>
      <c r="F156" s="115"/>
      <c r="G156" s="116"/>
      <c r="H156" s="112"/>
      <c r="I156" s="116"/>
      <c r="J156" s="112"/>
      <c r="K156" s="116"/>
      <c r="L156" s="11"/>
    </row>
    <row r="157" spans="1:12" ht="16.5" customHeight="1" x14ac:dyDescent="0.15">
      <c r="A157" s="189" t="s">
        <v>24</v>
      </c>
      <c r="B157" s="62" t="s">
        <v>21</v>
      </c>
      <c r="C157" s="68"/>
      <c r="D157" s="69">
        <f>IF((ISERROR(D156/(C156*D$7/100))),0,(D156/(C156*D$7/100))*100)</f>
        <v>0</v>
      </c>
      <c r="E157" s="70">
        <f>IF((ISERROR(E156/(D156*E$7/100))),0,(E156/(D156*E$7/100))*100)</f>
        <v>0</v>
      </c>
      <c r="F157" s="71">
        <f>IF((ISERROR(F156/(E156*F$7/100))),0,(F156/(E156*F$7/100))*100)</f>
        <v>0</v>
      </c>
      <c r="G157" s="72">
        <f>IF((ISERROR(G156/(E156*G$7/100))),0,(G156/(E156*G$7/100))*100)</f>
        <v>0</v>
      </c>
      <c r="H157" s="73">
        <f>IF((ISERROR(H156/(F156*H$7/100))),0,(H156/(F156*H$7/100))*100)</f>
        <v>0</v>
      </c>
      <c r="I157" s="72">
        <f>IF((ISERROR(I156/(G156*I$7/100))),0,(I156/(G156*I$7/100))*100)</f>
        <v>0</v>
      </c>
      <c r="J157" s="73">
        <f>IF((ISERROR(J156/(H156*J$7/100))),0,(J156/(H156*J$7/100))*100)</f>
        <v>0</v>
      </c>
      <c r="K157" s="72">
        <f>IF((ISERROR(K156/(I156*K$7/100))),0,(K156/(I156*K$7/100))*100)</f>
        <v>0</v>
      </c>
      <c r="L157" s="11"/>
    </row>
    <row r="158" spans="1:12" ht="16.5" customHeight="1" x14ac:dyDescent="0.15">
      <c r="A158" s="74" t="s">
        <v>25</v>
      </c>
      <c r="B158" s="62" t="s">
        <v>15</v>
      </c>
      <c r="C158" s="73">
        <f t="shared" ref="C158:K158" si="27">C159+C160</f>
        <v>0</v>
      </c>
      <c r="D158" s="69">
        <f t="shared" si="27"/>
        <v>0</v>
      </c>
      <c r="E158" s="72">
        <f t="shared" si="27"/>
        <v>0</v>
      </c>
      <c r="F158" s="73">
        <f t="shared" si="27"/>
        <v>0</v>
      </c>
      <c r="G158" s="72">
        <f t="shared" si="27"/>
        <v>0</v>
      </c>
      <c r="H158" s="73">
        <f t="shared" si="27"/>
        <v>0</v>
      </c>
      <c r="I158" s="72">
        <f t="shared" si="27"/>
        <v>0</v>
      </c>
      <c r="J158" s="73">
        <f t="shared" si="27"/>
        <v>0</v>
      </c>
      <c r="K158" s="69">
        <f t="shared" si="27"/>
        <v>0</v>
      </c>
      <c r="L158" s="11"/>
    </row>
    <row r="159" spans="1:12" ht="16.5" customHeight="1" x14ac:dyDescent="0.15">
      <c r="A159" s="75"/>
      <c r="B159" s="76" t="s">
        <v>15</v>
      </c>
      <c r="C159" s="77"/>
      <c r="D159" s="78"/>
      <c r="E159" s="79"/>
      <c r="F159" s="80"/>
      <c r="G159" s="81"/>
      <c r="H159" s="77"/>
      <c r="I159" s="81"/>
      <c r="J159" s="77"/>
      <c r="K159" s="81"/>
      <c r="L159" s="11"/>
    </row>
    <row r="160" spans="1:12" ht="16.5" customHeight="1" x14ac:dyDescent="0.15">
      <c r="A160" s="117"/>
      <c r="B160" s="118" t="s">
        <v>15</v>
      </c>
      <c r="C160" s="119"/>
      <c r="D160" s="120"/>
      <c r="E160" s="121"/>
      <c r="F160" s="122"/>
      <c r="G160" s="123"/>
      <c r="H160" s="119"/>
      <c r="I160" s="123"/>
      <c r="J160" s="119"/>
      <c r="K160" s="121"/>
      <c r="L160" s="11"/>
    </row>
    <row r="161" spans="1:12" ht="16.5" customHeight="1" x14ac:dyDescent="0.15">
      <c r="A161" s="188" t="s">
        <v>48</v>
      </c>
      <c r="B161" s="37" t="s">
        <v>15</v>
      </c>
      <c r="C161" s="112"/>
      <c r="D161" s="113"/>
      <c r="E161" s="114"/>
      <c r="F161" s="115"/>
      <c r="G161" s="116"/>
      <c r="H161" s="112"/>
      <c r="I161" s="116"/>
      <c r="J161" s="112"/>
      <c r="K161" s="116"/>
      <c r="L161" s="11"/>
    </row>
    <row r="162" spans="1:12" ht="16.5" customHeight="1" x14ac:dyDescent="0.15">
      <c r="A162" s="189" t="s">
        <v>24</v>
      </c>
      <c r="B162" s="62" t="s">
        <v>21</v>
      </c>
      <c r="C162" s="68"/>
      <c r="D162" s="69">
        <f>IF((ISERROR(D161/(C161*D$7/100))),0,(D161/(C161*D$7/100))*100)</f>
        <v>0</v>
      </c>
      <c r="E162" s="70">
        <f>IF((ISERROR(E161/(D161*E$7/100))),0,(E161/(D161*E$7/100))*100)</f>
        <v>0</v>
      </c>
      <c r="F162" s="71">
        <f>IF((ISERROR(F161/(E161*F$7/100))),0,(F161/(E161*F$7/100))*100)</f>
        <v>0</v>
      </c>
      <c r="G162" s="72">
        <f>IF((ISERROR(G161/(E161*G$7/100))),0,(G161/(E161*G$7/100))*100)</f>
        <v>0</v>
      </c>
      <c r="H162" s="73">
        <f>IF((ISERROR(H161/(F161*H$7/100))),0,(H161/(F161*H$7/100))*100)</f>
        <v>0</v>
      </c>
      <c r="I162" s="72">
        <f>IF((ISERROR(I161/(G161*I$7/100))),0,(I161/(G161*I$7/100))*100)</f>
        <v>0</v>
      </c>
      <c r="J162" s="73">
        <f>IF((ISERROR(J161/(H161*J$7/100))),0,(J161/(H161*J$7/100))*100)</f>
        <v>0</v>
      </c>
      <c r="K162" s="72">
        <f>IF((ISERROR(K161/(I161*K$7/100))),0,(K161/(I161*K$7/100))*100)</f>
        <v>0</v>
      </c>
      <c r="L162" s="11"/>
    </row>
    <row r="163" spans="1:12" ht="16.5" customHeight="1" x14ac:dyDescent="0.15">
      <c r="A163" s="74" t="s">
        <v>25</v>
      </c>
      <c r="B163" s="62" t="s">
        <v>15</v>
      </c>
      <c r="C163" s="73">
        <f t="shared" ref="C163:K163" si="28">C164+C165</f>
        <v>0</v>
      </c>
      <c r="D163" s="69">
        <f t="shared" si="28"/>
        <v>0</v>
      </c>
      <c r="E163" s="72">
        <f t="shared" si="28"/>
        <v>0</v>
      </c>
      <c r="F163" s="73">
        <f t="shared" si="28"/>
        <v>0</v>
      </c>
      <c r="G163" s="72">
        <f t="shared" si="28"/>
        <v>0</v>
      </c>
      <c r="H163" s="73">
        <f t="shared" si="28"/>
        <v>0</v>
      </c>
      <c r="I163" s="72">
        <f t="shared" si="28"/>
        <v>0</v>
      </c>
      <c r="J163" s="73">
        <f t="shared" si="28"/>
        <v>0</v>
      </c>
      <c r="K163" s="69">
        <f t="shared" si="28"/>
        <v>0</v>
      </c>
      <c r="L163" s="11"/>
    </row>
    <row r="164" spans="1:12" ht="16.5" customHeight="1" x14ac:dyDescent="0.15">
      <c r="A164" s="75"/>
      <c r="B164" s="76" t="s">
        <v>15</v>
      </c>
      <c r="C164" s="77"/>
      <c r="D164" s="78"/>
      <c r="E164" s="79"/>
      <c r="F164" s="80"/>
      <c r="G164" s="81"/>
      <c r="H164" s="77"/>
      <c r="I164" s="81"/>
      <c r="J164" s="77"/>
      <c r="K164" s="81"/>
      <c r="L164" s="11"/>
    </row>
    <row r="165" spans="1:12" ht="16.5" customHeight="1" x14ac:dyDescent="0.15">
      <c r="A165" s="117"/>
      <c r="B165" s="118" t="s">
        <v>15</v>
      </c>
      <c r="C165" s="119"/>
      <c r="D165" s="120"/>
      <c r="E165" s="121"/>
      <c r="F165" s="122"/>
      <c r="G165" s="123"/>
      <c r="H165" s="119"/>
      <c r="I165" s="123"/>
      <c r="J165" s="119"/>
      <c r="K165" s="121"/>
      <c r="L165" s="11"/>
    </row>
    <row r="166" spans="1:12" ht="16.5" customHeight="1" x14ac:dyDescent="0.15">
      <c r="A166" s="188" t="s">
        <v>49</v>
      </c>
      <c r="B166" s="37" t="s">
        <v>15</v>
      </c>
      <c r="C166" s="124"/>
      <c r="D166" s="125"/>
      <c r="E166" s="114"/>
      <c r="F166" s="115"/>
      <c r="G166" s="116"/>
      <c r="H166" s="112"/>
      <c r="I166" s="116"/>
      <c r="J166" s="112"/>
      <c r="K166" s="116"/>
      <c r="L166" s="11"/>
    </row>
    <row r="167" spans="1:12" ht="24" customHeight="1" x14ac:dyDescent="0.15">
      <c r="A167" s="189" t="s">
        <v>24</v>
      </c>
      <c r="B167" s="62" t="s">
        <v>21</v>
      </c>
      <c r="C167" s="68"/>
      <c r="D167" s="69">
        <f>IF((ISERROR(D166/(C166*D$7/100))),0,(D166/(C166*D$7/100))*100)</f>
        <v>0</v>
      </c>
      <c r="E167" s="70">
        <f>IF((ISERROR(E166/(D166*E$7/100))),0,(E166/(D166*E$7/100))*100)</f>
        <v>0</v>
      </c>
      <c r="F167" s="71">
        <f>IF((ISERROR(F166/(E166*F$7/100))),0,(F166/(E166*F$7/100))*100)</f>
        <v>0</v>
      </c>
      <c r="G167" s="72">
        <f>IF((ISERROR(G166/(E166*G$7/100))),0,(G166/(E166*G$7/100))*100)</f>
        <v>0</v>
      </c>
      <c r="H167" s="73">
        <f>IF((ISERROR(H166/(F166*H$7/100))),0,(H166/(F166*H$7/100))*100)</f>
        <v>0</v>
      </c>
      <c r="I167" s="72">
        <f>IF((ISERROR(I166/(G166*I$7/100))),0,(I166/(G166*I$7/100))*100)</f>
        <v>0</v>
      </c>
      <c r="J167" s="73">
        <f>IF((ISERROR(J166/(H166*J$7/100))),0,(J166/(H166*J$7/100))*100)</f>
        <v>0</v>
      </c>
      <c r="K167" s="72">
        <f>IF((ISERROR(K166/(I166*K$7/100))),0,(K166/(I166*K$7/100))*100)</f>
        <v>0</v>
      </c>
      <c r="L167" s="11"/>
    </row>
    <row r="168" spans="1:12" ht="16.5" customHeight="1" x14ac:dyDescent="0.15">
      <c r="A168" s="74" t="s">
        <v>25</v>
      </c>
      <c r="B168" s="62" t="s">
        <v>15</v>
      </c>
      <c r="C168" s="73">
        <f t="shared" ref="C168:K168" si="29">SUM(C169:C173)</f>
        <v>0</v>
      </c>
      <c r="D168" s="69">
        <f t="shared" si="29"/>
        <v>0</v>
      </c>
      <c r="E168" s="70">
        <f t="shared" si="29"/>
        <v>0</v>
      </c>
      <c r="F168" s="71">
        <f t="shared" si="29"/>
        <v>0</v>
      </c>
      <c r="G168" s="72">
        <f t="shared" si="29"/>
        <v>0</v>
      </c>
      <c r="H168" s="73">
        <f t="shared" si="29"/>
        <v>0</v>
      </c>
      <c r="I168" s="72">
        <f t="shared" si="29"/>
        <v>0</v>
      </c>
      <c r="J168" s="73">
        <f t="shared" si="29"/>
        <v>0</v>
      </c>
      <c r="K168" s="72">
        <f t="shared" si="29"/>
        <v>0</v>
      </c>
      <c r="L168" s="11"/>
    </row>
    <row r="169" spans="1:12" ht="16.5" customHeight="1" x14ac:dyDescent="0.15">
      <c r="A169" s="75"/>
      <c r="B169" s="76" t="s">
        <v>15</v>
      </c>
      <c r="C169" s="77"/>
      <c r="D169" s="78"/>
      <c r="E169" s="79"/>
      <c r="F169" s="80"/>
      <c r="G169" s="81"/>
      <c r="H169" s="77"/>
      <c r="I169" s="81"/>
      <c r="J169" s="77"/>
      <c r="K169" s="81"/>
      <c r="L169" s="11"/>
    </row>
    <row r="170" spans="1:12" ht="16.5" customHeight="1" x14ac:dyDescent="0.15">
      <c r="A170" s="75"/>
      <c r="B170" s="76" t="s">
        <v>15</v>
      </c>
      <c r="C170" s="77"/>
      <c r="D170" s="78"/>
      <c r="E170" s="79"/>
      <c r="F170" s="80"/>
      <c r="G170" s="81"/>
      <c r="H170" s="77"/>
      <c r="I170" s="81"/>
      <c r="J170" s="77"/>
      <c r="K170" s="81"/>
      <c r="L170" s="11"/>
    </row>
    <row r="171" spans="1:12" ht="16.5" customHeight="1" x14ac:dyDescent="0.15">
      <c r="A171" s="75"/>
      <c r="B171" s="76" t="s">
        <v>15</v>
      </c>
      <c r="C171" s="77"/>
      <c r="D171" s="78"/>
      <c r="E171" s="79"/>
      <c r="F171" s="80"/>
      <c r="G171" s="81"/>
      <c r="H171" s="77"/>
      <c r="I171" s="81"/>
      <c r="J171" s="77"/>
      <c r="K171" s="81"/>
      <c r="L171" s="11"/>
    </row>
    <row r="172" spans="1:12" ht="16.5" customHeight="1" x14ac:dyDescent="0.15">
      <c r="A172" s="75"/>
      <c r="B172" s="76" t="s">
        <v>15</v>
      </c>
      <c r="C172" s="77"/>
      <c r="D172" s="78"/>
      <c r="E172" s="79"/>
      <c r="F172" s="80"/>
      <c r="G172" s="81"/>
      <c r="H172" s="77"/>
      <c r="I172" s="81"/>
      <c r="J172" s="77"/>
      <c r="K172" s="81"/>
      <c r="L172" s="11"/>
    </row>
    <row r="173" spans="1:12" ht="16.5" customHeight="1" x14ac:dyDescent="0.15">
      <c r="A173" s="99"/>
      <c r="B173" s="100" t="s">
        <v>15</v>
      </c>
      <c r="C173" s="101"/>
      <c r="D173" s="102"/>
      <c r="E173" s="103"/>
      <c r="F173" s="104"/>
      <c r="G173" s="105"/>
      <c r="H173" s="101"/>
      <c r="I173" s="105"/>
      <c r="J173" s="101"/>
      <c r="K173" s="103"/>
      <c r="L173" s="11"/>
    </row>
    <row r="174" spans="1:12" ht="16.5" customHeight="1" x14ac:dyDescent="0.15">
      <c r="A174" s="208" t="s">
        <v>50</v>
      </c>
      <c r="B174" s="126" t="s">
        <v>15</v>
      </c>
      <c r="C174" s="127">
        <v>33</v>
      </c>
      <c r="D174" s="128">
        <v>71</v>
      </c>
      <c r="E174" s="129">
        <v>135.80000000000001</v>
      </c>
      <c r="F174" s="130">
        <v>0</v>
      </c>
      <c r="G174" s="129">
        <v>0</v>
      </c>
      <c r="H174" s="130">
        <v>0</v>
      </c>
      <c r="I174" s="129">
        <v>0</v>
      </c>
      <c r="J174" s="130">
        <v>0</v>
      </c>
      <c r="K174" s="131">
        <v>0</v>
      </c>
      <c r="L174" s="11"/>
    </row>
    <row r="175" spans="1:12" ht="29.25" customHeight="1" x14ac:dyDescent="0.15">
      <c r="A175" s="189" t="s">
        <v>24</v>
      </c>
      <c r="B175" s="62" t="s">
        <v>21</v>
      </c>
      <c r="C175" s="68">
        <v>0</v>
      </c>
      <c r="D175" s="69">
        <f>IF((ISERROR(D174/(C174*D$7/100))),0,(D174/(C174*D$7/100))*100)</f>
        <v>201.64153247564681</v>
      </c>
      <c r="E175" s="72">
        <f>IF((ISERROR(E174/(D174*E$7/100))),0,(E174/(D174*E$7/100))*100)</f>
        <v>174.67361245096149</v>
      </c>
      <c r="F175" s="73">
        <f>IF((ISERROR(F174/(E174*F$7/100))),0,(F174/(E174*F$7/100))*100)</f>
        <v>0</v>
      </c>
      <c r="G175" s="72">
        <f>IF((ISERROR(G174/(E174*G$7/100))),0,(G174/(E174*G$7/100))*100)</f>
        <v>0</v>
      </c>
      <c r="H175" s="73">
        <f>IF((ISERROR(H174/(F174*H$7/100))),0,(H174/(F174*H$7/100))*100)</f>
        <v>0</v>
      </c>
      <c r="I175" s="72">
        <f>IF((ISERROR(I174/(G174*I$7/100))),0,(I174/(G174*I$7/100))*100)</f>
        <v>0</v>
      </c>
      <c r="J175" s="73">
        <f>IF((ISERROR(J174/(H174*J$7/100))),0,(J174/(H174*J$7/100))*100)</f>
        <v>0</v>
      </c>
      <c r="K175" s="70">
        <f>IF((ISERROR(K174/(I174*K$7/100))),0,(K174/(I174*K$7/100))*100)</f>
        <v>0</v>
      </c>
      <c r="L175" s="11"/>
    </row>
    <row r="176" spans="1:12" ht="16.5" customHeight="1" x14ac:dyDescent="0.15">
      <c r="A176" s="74" t="s">
        <v>25</v>
      </c>
      <c r="B176" s="62" t="s">
        <v>15</v>
      </c>
      <c r="C176" s="73">
        <f t="shared" ref="C176:K176" si="30">SUM(C177:C180)</f>
        <v>0</v>
      </c>
      <c r="D176" s="69">
        <f t="shared" si="30"/>
        <v>0</v>
      </c>
      <c r="E176" s="132">
        <f t="shared" si="30"/>
        <v>0</v>
      </c>
      <c r="F176" s="73">
        <f t="shared" si="30"/>
        <v>0</v>
      </c>
      <c r="G176" s="73">
        <f t="shared" si="30"/>
        <v>0</v>
      </c>
      <c r="H176" s="73">
        <f t="shared" si="30"/>
        <v>0</v>
      </c>
      <c r="I176" s="73">
        <f t="shared" si="30"/>
        <v>0</v>
      </c>
      <c r="J176" s="73">
        <f t="shared" si="30"/>
        <v>0</v>
      </c>
      <c r="K176" s="133">
        <f t="shared" si="30"/>
        <v>0</v>
      </c>
      <c r="L176" s="11"/>
    </row>
    <row r="177" spans="1:12" ht="16.5" customHeight="1" x14ac:dyDescent="0.15">
      <c r="A177" s="75"/>
      <c r="B177" s="76" t="s">
        <v>15</v>
      </c>
      <c r="C177" s="77"/>
      <c r="D177" s="78"/>
      <c r="E177" s="81"/>
      <c r="F177" s="77"/>
      <c r="G177" s="81"/>
      <c r="H177" s="77"/>
      <c r="I177" s="81"/>
      <c r="J177" s="77"/>
      <c r="K177" s="79"/>
      <c r="L177" s="11"/>
    </row>
    <row r="178" spans="1:12" ht="16.5" customHeight="1" x14ac:dyDescent="0.15">
      <c r="A178" s="75"/>
      <c r="B178" s="76" t="s">
        <v>15</v>
      </c>
      <c r="C178" s="77"/>
      <c r="D178" s="78"/>
      <c r="E178" s="81"/>
      <c r="F178" s="77"/>
      <c r="G178" s="81"/>
      <c r="H178" s="77"/>
      <c r="I178" s="81"/>
      <c r="J178" s="77"/>
      <c r="K178" s="79"/>
      <c r="L178" s="11"/>
    </row>
    <row r="179" spans="1:12" ht="16.5" customHeight="1" x14ac:dyDescent="0.15">
      <c r="A179" s="75"/>
      <c r="B179" s="76" t="s">
        <v>15</v>
      </c>
      <c r="C179" s="77"/>
      <c r="D179" s="78"/>
      <c r="E179" s="79"/>
      <c r="F179" s="80"/>
      <c r="G179" s="81"/>
      <c r="H179" s="77"/>
      <c r="I179" s="81"/>
      <c r="J179" s="77"/>
      <c r="K179" s="79"/>
      <c r="L179" s="11"/>
    </row>
    <row r="180" spans="1:12" ht="16.5" customHeight="1" x14ac:dyDescent="0.15">
      <c r="A180" s="99"/>
      <c r="B180" s="100" t="s">
        <v>15</v>
      </c>
      <c r="C180" s="101"/>
      <c r="D180" s="102"/>
      <c r="E180" s="103"/>
      <c r="F180" s="104"/>
      <c r="G180" s="105"/>
      <c r="H180" s="101"/>
      <c r="I180" s="105"/>
      <c r="J180" s="101"/>
      <c r="K180" s="103"/>
      <c r="L180" s="11"/>
    </row>
    <row r="181" spans="1:12" ht="16.5" customHeight="1" x14ac:dyDescent="0.15">
      <c r="A181" s="188" t="s">
        <v>51</v>
      </c>
      <c r="B181" s="37" t="s">
        <v>15</v>
      </c>
      <c r="C181" s="124"/>
      <c r="D181" s="125"/>
      <c r="E181" s="114"/>
      <c r="F181" s="115"/>
      <c r="G181" s="116"/>
      <c r="H181" s="112"/>
      <c r="I181" s="116"/>
      <c r="J181" s="112"/>
      <c r="K181" s="116"/>
      <c r="L181" s="134"/>
    </row>
    <row r="182" spans="1:12" ht="20.25" customHeight="1" x14ac:dyDescent="0.15">
      <c r="A182" s="189" t="s">
        <v>24</v>
      </c>
      <c r="B182" s="62" t="s">
        <v>21</v>
      </c>
      <c r="C182" s="68"/>
      <c r="D182" s="69">
        <f>IF((ISERROR(D181/(C181*D$7/100))),0,(D181/(C181*D$7/100))*100)</f>
        <v>0</v>
      </c>
      <c r="E182" s="70">
        <f>IF((ISERROR(E181/(D181*E$7/100))),0,(E181/(D181*E$7/100))*100)</f>
        <v>0</v>
      </c>
      <c r="F182" s="71">
        <f>IF((ISERROR(F181/(E181*F$7/100))),0,(F181/(E181*F$7/100))*100)</f>
        <v>0</v>
      </c>
      <c r="G182" s="72">
        <f>IF((ISERROR(G181/(E181*G$7/100))),0,(G181/(E181*G$7/100))*100)</f>
        <v>0</v>
      </c>
      <c r="H182" s="73">
        <f>IF((ISERROR(H181/(F181*H$7/100))),0,(H181/(F181*H$7/100))*100)</f>
        <v>0</v>
      </c>
      <c r="I182" s="72">
        <f>IF((ISERROR(I181/(G181*I$7/100))),0,(I181/(G181*I$7/100))*100)</f>
        <v>0</v>
      </c>
      <c r="J182" s="73">
        <f>IF((ISERROR(J181/(H181*J$7/100))),0,(J181/(H181*J$7/100))*100)</f>
        <v>0</v>
      </c>
      <c r="K182" s="72">
        <f>IF((ISERROR(K181/(I181*K$7/100))),0,(K181/(I181*K$7/100))*100)</f>
        <v>0</v>
      </c>
      <c r="L182" s="11"/>
    </row>
    <row r="183" spans="1:12" ht="16.5" customHeight="1" x14ac:dyDescent="0.15">
      <c r="A183" s="74" t="s">
        <v>25</v>
      </c>
      <c r="B183" s="62" t="s">
        <v>15</v>
      </c>
      <c r="C183" s="73">
        <f t="shared" ref="C183:K183" si="31">C184+C185</f>
        <v>0</v>
      </c>
      <c r="D183" s="69">
        <f t="shared" si="31"/>
        <v>0</v>
      </c>
      <c r="E183" s="70">
        <f t="shared" si="31"/>
        <v>0</v>
      </c>
      <c r="F183" s="71">
        <f t="shared" si="31"/>
        <v>0</v>
      </c>
      <c r="G183" s="72">
        <f t="shared" si="31"/>
        <v>0</v>
      </c>
      <c r="H183" s="73">
        <f t="shared" si="31"/>
        <v>0</v>
      </c>
      <c r="I183" s="72">
        <f t="shared" si="31"/>
        <v>0</v>
      </c>
      <c r="J183" s="73">
        <f t="shared" si="31"/>
        <v>0</v>
      </c>
      <c r="K183" s="72">
        <f t="shared" si="31"/>
        <v>0</v>
      </c>
      <c r="L183" s="11"/>
    </row>
    <row r="184" spans="1:12" ht="16.5" customHeight="1" x14ac:dyDescent="0.15">
      <c r="A184" s="75"/>
      <c r="B184" s="76" t="s">
        <v>15</v>
      </c>
      <c r="C184" s="77"/>
      <c r="D184" s="78"/>
      <c r="E184" s="79"/>
      <c r="F184" s="80"/>
      <c r="G184" s="81"/>
      <c r="H184" s="77"/>
      <c r="I184" s="81"/>
      <c r="J184" s="77"/>
      <c r="K184" s="81"/>
      <c r="L184" s="11"/>
    </row>
    <row r="185" spans="1:12" ht="16.5" customHeight="1" x14ac:dyDescent="0.15">
      <c r="A185" s="99"/>
      <c r="B185" s="100" t="s">
        <v>15</v>
      </c>
      <c r="C185" s="101"/>
      <c r="D185" s="102"/>
      <c r="E185" s="103"/>
      <c r="F185" s="104"/>
      <c r="G185" s="105"/>
      <c r="H185" s="101"/>
      <c r="I185" s="105"/>
      <c r="J185" s="101"/>
      <c r="K185" s="103"/>
      <c r="L185" s="11"/>
    </row>
    <row r="186" spans="1:12" ht="16.5" customHeight="1" x14ac:dyDescent="0.15">
      <c r="A186" s="188" t="s">
        <v>52</v>
      </c>
      <c r="B186" s="37" t="s">
        <v>15</v>
      </c>
      <c r="C186" s="124">
        <v>3510</v>
      </c>
      <c r="D186" s="125">
        <v>2568</v>
      </c>
      <c r="E186" s="114">
        <v>1150</v>
      </c>
      <c r="F186" s="115">
        <v>0</v>
      </c>
      <c r="G186" s="116">
        <v>0</v>
      </c>
      <c r="H186" s="112">
        <v>0</v>
      </c>
      <c r="I186" s="116">
        <v>0</v>
      </c>
      <c r="J186" s="112">
        <v>0</v>
      </c>
      <c r="K186" s="116">
        <v>0</v>
      </c>
      <c r="L186" s="11"/>
    </row>
    <row r="187" spans="1:12" ht="24" customHeight="1" x14ac:dyDescent="0.15">
      <c r="A187" s="189" t="s">
        <v>24</v>
      </c>
      <c r="B187" s="62" t="s">
        <v>21</v>
      </c>
      <c r="C187" s="68">
        <v>29.4</v>
      </c>
      <c r="D187" s="69">
        <f>IF((ISERROR(D186/(C186*D$7/100))),0,(D186/(C186*D$7/100))*100)</f>
        <v>68.568315990996396</v>
      </c>
      <c r="E187" s="70">
        <f>IF((ISERROR(E186/(D186*E$7/100))),0,(E186/(D186*E$7/100))*100)</f>
        <v>40.896741063173017</v>
      </c>
      <c r="F187" s="71">
        <f>IF((ISERROR(F186/(E186*F$7/100))),0,(F186/(E186*F$7/100))*100)</f>
        <v>0</v>
      </c>
      <c r="G187" s="72">
        <f>IF((ISERROR(G186/(E186*G$7/100))),0,(G186/(E186*G$7/100))*100)</f>
        <v>0</v>
      </c>
      <c r="H187" s="73">
        <f>IF((ISERROR(H186/(F186*H$7/100))),0,(H186/(F186*H$7/100))*100)</f>
        <v>0</v>
      </c>
      <c r="I187" s="72">
        <f>IF((ISERROR(I186/(G186*I$7/100))),0,(I186/(G186*I$7/100))*100)</f>
        <v>0</v>
      </c>
      <c r="J187" s="73">
        <f>IF((ISERROR(J186/(H186*J$7/100))),0,(J186/(H186*J$7/100))*100)</f>
        <v>0</v>
      </c>
      <c r="K187" s="72">
        <f>IF((ISERROR(K186/(I186*K$7/100))),0,(K186/(I186*K$7/100))*100)</f>
        <v>0</v>
      </c>
      <c r="L187" s="11"/>
    </row>
    <row r="188" spans="1:12" ht="16.5" customHeight="1" x14ac:dyDescent="0.15">
      <c r="A188" s="74" t="s">
        <v>25</v>
      </c>
      <c r="B188" s="62" t="s">
        <v>15</v>
      </c>
      <c r="C188" s="73">
        <f t="shared" ref="C188:K188" si="32">C189+C190</f>
        <v>0</v>
      </c>
      <c r="D188" s="69">
        <f t="shared" si="32"/>
        <v>0</v>
      </c>
      <c r="E188" s="70">
        <f t="shared" si="32"/>
        <v>0</v>
      </c>
      <c r="F188" s="71">
        <f t="shared" si="32"/>
        <v>0</v>
      </c>
      <c r="G188" s="72">
        <f t="shared" si="32"/>
        <v>0</v>
      </c>
      <c r="H188" s="73">
        <f t="shared" si="32"/>
        <v>0</v>
      </c>
      <c r="I188" s="72">
        <f t="shared" si="32"/>
        <v>0</v>
      </c>
      <c r="J188" s="73">
        <f t="shared" si="32"/>
        <v>0</v>
      </c>
      <c r="K188" s="70">
        <f t="shared" si="32"/>
        <v>0</v>
      </c>
      <c r="L188" s="11"/>
    </row>
    <row r="189" spans="1:12" ht="16.5" customHeight="1" x14ac:dyDescent="0.15">
      <c r="A189" s="75"/>
      <c r="B189" s="76" t="s">
        <v>15</v>
      </c>
      <c r="C189" s="77"/>
      <c r="D189" s="78"/>
      <c r="E189" s="79"/>
      <c r="F189" s="80"/>
      <c r="G189" s="81"/>
      <c r="H189" s="77"/>
      <c r="I189" s="81"/>
      <c r="J189" s="77"/>
      <c r="K189" s="81"/>
      <c r="L189" s="11"/>
    </row>
    <row r="190" spans="1:12" ht="16.5" customHeight="1" x14ac:dyDescent="0.15">
      <c r="A190" s="99"/>
      <c r="B190" s="100" t="s">
        <v>15</v>
      </c>
      <c r="C190" s="101"/>
      <c r="D190" s="102"/>
      <c r="E190" s="103"/>
      <c r="F190" s="104"/>
      <c r="G190" s="105"/>
      <c r="H190" s="101"/>
      <c r="I190" s="105"/>
      <c r="J190" s="101"/>
      <c r="K190" s="103"/>
      <c r="L190" s="11"/>
    </row>
    <row r="191" spans="1:12" ht="16.5" customHeight="1" x14ac:dyDescent="0.15">
      <c r="A191" s="188" t="s">
        <v>53</v>
      </c>
      <c r="B191" s="37" t="s">
        <v>15</v>
      </c>
      <c r="C191" s="124">
        <v>68</v>
      </c>
      <c r="D191" s="125"/>
      <c r="E191" s="114"/>
      <c r="F191" s="115"/>
      <c r="G191" s="116"/>
      <c r="H191" s="112"/>
      <c r="I191" s="116"/>
      <c r="J191" s="112"/>
      <c r="K191" s="116"/>
      <c r="L191" s="11"/>
    </row>
    <row r="192" spans="1:12" ht="16.5" customHeight="1" x14ac:dyDescent="0.15">
      <c r="A192" s="188" t="s">
        <v>24</v>
      </c>
      <c r="B192" s="62" t="s">
        <v>21</v>
      </c>
      <c r="C192" s="83">
        <v>0</v>
      </c>
      <c r="D192" s="84">
        <f>IF((ISERROR(D191/(C191*D$7/100))),0,(D191/(C191*D$7/100))*100)</f>
        <v>0</v>
      </c>
      <c r="E192" s="85">
        <f>IF((ISERROR(E191/(D191*E$7/100))),0,(E191/(D191*E$7/100))*100)</f>
        <v>0</v>
      </c>
      <c r="F192" s="86">
        <f>IF((ISERROR(F191/(E191*F$7/100))),0,(F191/(E191*F$7/100))*100)</f>
        <v>0</v>
      </c>
      <c r="G192" s="87">
        <f>IF((ISERROR(G191/(E191*G$7/100))),0,(G191/(E191*G$7/100))*100)</f>
        <v>0</v>
      </c>
      <c r="H192" s="88">
        <f>IF((ISERROR(H191/(F191*H$7/100))),0,(H191/(F191*H$7/100))*100)</f>
        <v>0</v>
      </c>
      <c r="I192" s="87">
        <f>IF((ISERROR(I191/(G191*I$7/100))),0,(I191/(G191*I$7/100))*100)</f>
        <v>0</v>
      </c>
      <c r="J192" s="88">
        <f>IF((ISERROR(J191/(H191*J$7/100))),0,(J191/(H191*J$7/100))*100)</f>
        <v>0</v>
      </c>
      <c r="K192" s="87">
        <f>IF((ISERROR(K191/(I191*K$7/100))),0,(K191/(I191*K$7/100))*100)</f>
        <v>0</v>
      </c>
      <c r="L192" s="11"/>
    </row>
    <row r="193" spans="1:12" ht="16.5" customHeight="1" x14ac:dyDescent="0.15">
      <c r="A193" s="135" t="s">
        <v>25</v>
      </c>
      <c r="B193" s="62" t="s">
        <v>15</v>
      </c>
      <c r="C193" s="73">
        <f t="shared" ref="C193:K193" si="33">SUM(C194:C196)</f>
        <v>0</v>
      </c>
      <c r="D193" s="73">
        <f t="shared" si="33"/>
        <v>0</v>
      </c>
      <c r="E193" s="73">
        <f t="shared" si="33"/>
        <v>0</v>
      </c>
      <c r="F193" s="73">
        <f t="shared" si="33"/>
        <v>0</v>
      </c>
      <c r="G193" s="73">
        <f t="shared" si="33"/>
        <v>0</v>
      </c>
      <c r="H193" s="73">
        <f t="shared" si="33"/>
        <v>0</v>
      </c>
      <c r="I193" s="73">
        <f t="shared" si="33"/>
        <v>0</v>
      </c>
      <c r="J193" s="73">
        <f t="shared" si="33"/>
        <v>0</v>
      </c>
      <c r="K193" s="73">
        <f t="shared" si="33"/>
        <v>0</v>
      </c>
      <c r="L193" s="52"/>
    </row>
    <row r="194" spans="1:12" ht="16.5" customHeight="1" x14ac:dyDescent="0.15">
      <c r="A194" s="136"/>
      <c r="B194" s="76" t="s">
        <v>15</v>
      </c>
      <c r="C194" s="77"/>
      <c r="D194" s="78"/>
      <c r="E194" s="79"/>
      <c r="F194" s="80"/>
      <c r="G194" s="81"/>
      <c r="H194" s="77"/>
      <c r="I194" s="81"/>
      <c r="J194" s="77"/>
      <c r="K194" s="79"/>
      <c r="L194" s="52"/>
    </row>
    <row r="195" spans="1:12" ht="16.5" customHeight="1" x14ac:dyDescent="0.15">
      <c r="A195" s="136"/>
      <c r="B195" s="76" t="s">
        <v>15</v>
      </c>
      <c r="C195" s="77"/>
      <c r="D195" s="78"/>
      <c r="E195" s="79"/>
      <c r="F195" s="80"/>
      <c r="G195" s="81"/>
      <c r="H195" s="77"/>
      <c r="I195" s="81"/>
      <c r="J195" s="77"/>
      <c r="K195" s="79"/>
      <c r="L195" s="52"/>
    </row>
    <row r="196" spans="1:12" ht="16.5" customHeight="1" x14ac:dyDescent="0.15">
      <c r="A196" s="137"/>
      <c r="B196" s="118" t="s">
        <v>15</v>
      </c>
      <c r="C196" s="119"/>
      <c r="D196" s="120"/>
      <c r="E196" s="121"/>
      <c r="F196" s="122"/>
      <c r="G196" s="123"/>
      <c r="H196" s="119"/>
      <c r="I196" s="123"/>
      <c r="J196" s="119"/>
      <c r="K196" s="121"/>
      <c r="L196" s="52"/>
    </row>
    <row r="197" spans="1:12" ht="16.5" customHeight="1" x14ac:dyDescent="0.15">
      <c r="A197" s="188" t="s">
        <v>54</v>
      </c>
      <c r="B197" s="37" t="s">
        <v>15</v>
      </c>
      <c r="C197" s="124">
        <v>62</v>
      </c>
      <c r="D197" s="125">
        <v>453</v>
      </c>
      <c r="E197" s="114"/>
      <c r="F197" s="115"/>
      <c r="G197" s="116"/>
      <c r="H197" s="112"/>
      <c r="I197" s="116"/>
      <c r="J197" s="112"/>
      <c r="K197" s="116"/>
      <c r="L197" s="134"/>
    </row>
    <row r="198" spans="1:12" ht="16.5" customHeight="1" x14ac:dyDescent="0.15">
      <c r="A198" s="189" t="s">
        <v>24</v>
      </c>
      <c r="B198" s="62" t="s">
        <v>21</v>
      </c>
      <c r="C198" s="68">
        <v>0</v>
      </c>
      <c r="D198" s="69">
        <f>IF((ISERROR(D197/(C197*D$7/100))),0,(D197/(C197*D$7/100))*100)</f>
        <v>684.76584938174551</v>
      </c>
      <c r="E198" s="70">
        <f>IF((ISERROR(E197/(D197*E$7/100))),0,(E197/(D197*E$7/100))*100)</f>
        <v>0</v>
      </c>
      <c r="F198" s="71">
        <f>IF((ISERROR(F197/(E197*F$7/100))),0,(F197/(E197*F$7/100))*100)</f>
        <v>0</v>
      </c>
      <c r="G198" s="72">
        <f>IF((ISERROR(G197/(E197*G$7/100))),0,(G197/(E197*G$7/100))*100)</f>
        <v>0</v>
      </c>
      <c r="H198" s="73">
        <f>IF((ISERROR(H197/(F197*H$7/100))),0,(H197/(F197*H$7/100))*100)</f>
        <v>0</v>
      </c>
      <c r="I198" s="72">
        <f>IF((ISERROR(I197/(G197*I$7/100))),0,(I197/(G197*I$7/100))*100)</f>
        <v>0</v>
      </c>
      <c r="J198" s="73">
        <f>IF((ISERROR(J197/(H197*J$7/100))),0,(J197/(H197*J$7/100))*100)</f>
        <v>0</v>
      </c>
      <c r="K198" s="72">
        <f>IF((ISERROR(K197/(I197*K$7/100))),0,(K197/(I197*K$7/100))*100)</f>
        <v>0</v>
      </c>
      <c r="L198" s="11"/>
    </row>
    <row r="199" spans="1:12" ht="16.5" customHeight="1" x14ac:dyDescent="0.15">
      <c r="A199" s="74" t="s">
        <v>25</v>
      </c>
      <c r="B199" s="62" t="s">
        <v>15</v>
      </c>
      <c r="C199" s="73">
        <f t="shared" ref="C199:K199" si="34">C200+C201</f>
        <v>0</v>
      </c>
      <c r="D199" s="73">
        <f t="shared" si="34"/>
        <v>0</v>
      </c>
      <c r="E199" s="73">
        <f t="shared" si="34"/>
        <v>0</v>
      </c>
      <c r="F199" s="73">
        <f t="shared" si="34"/>
        <v>0</v>
      </c>
      <c r="G199" s="73">
        <f t="shared" si="34"/>
        <v>0</v>
      </c>
      <c r="H199" s="73">
        <f t="shared" si="34"/>
        <v>0</v>
      </c>
      <c r="I199" s="73">
        <f t="shared" si="34"/>
        <v>0</v>
      </c>
      <c r="J199" s="73">
        <f t="shared" si="34"/>
        <v>0</v>
      </c>
      <c r="K199" s="73">
        <f t="shared" si="34"/>
        <v>0</v>
      </c>
      <c r="L199" s="11"/>
    </row>
    <row r="200" spans="1:12" ht="16.5" customHeight="1" x14ac:dyDescent="0.15">
      <c r="A200" s="75"/>
      <c r="B200" s="76" t="s">
        <v>15</v>
      </c>
      <c r="C200" s="77"/>
      <c r="D200" s="78"/>
      <c r="E200" s="79"/>
      <c r="F200" s="80"/>
      <c r="G200" s="81"/>
      <c r="H200" s="77"/>
      <c r="I200" s="81"/>
      <c r="J200" s="77"/>
      <c r="K200" s="81"/>
      <c r="L200" s="11"/>
    </row>
    <row r="201" spans="1:12" ht="16.5" customHeight="1" x14ac:dyDescent="0.15">
      <c r="A201" s="138"/>
      <c r="B201" s="100" t="s">
        <v>15</v>
      </c>
      <c r="C201" s="101"/>
      <c r="D201" s="102"/>
      <c r="E201" s="103"/>
      <c r="F201" s="104"/>
      <c r="G201" s="105"/>
      <c r="H201" s="101"/>
      <c r="I201" s="105"/>
      <c r="J201" s="101"/>
      <c r="K201" s="105"/>
      <c r="L201" s="11"/>
    </row>
    <row r="202" spans="1:12" ht="16.5" customHeight="1" x14ac:dyDescent="0.15">
      <c r="A202" s="188" t="s">
        <v>55</v>
      </c>
      <c r="B202" s="37" t="s">
        <v>15</v>
      </c>
      <c r="C202" s="124"/>
      <c r="D202" s="125"/>
      <c r="E202" s="114"/>
      <c r="F202" s="115"/>
      <c r="G202" s="116"/>
      <c r="H202" s="112"/>
      <c r="I202" s="116"/>
      <c r="J202" s="112"/>
      <c r="K202" s="116"/>
      <c r="L202" s="134"/>
    </row>
    <row r="203" spans="1:12" ht="16.5" customHeight="1" x14ac:dyDescent="0.15">
      <c r="A203" s="189" t="s">
        <v>24</v>
      </c>
      <c r="B203" s="62" t="s">
        <v>21</v>
      </c>
      <c r="C203" s="68"/>
      <c r="D203" s="69">
        <f>IF((ISERROR(D202/(C202*D$7/100))),0,(D202/(C202*D$7/100))*100)</f>
        <v>0</v>
      </c>
      <c r="E203" s="70">
        <f>IF((ISERROR(E202/(D202*E$7/100))),0,(E202/(D202*E$7/100))*100)</f>
        <v>0</v>
      </c>
      <c r="F203" s="71">
        <f>IF((ISERROR(F202/(E202*F$7/100))),0,(F202/(E202*F$7/100))*100)</f>
        <v>0</v>
      </c>
      <c r="G203" s="72">
        <f>IF((ISERROR(G202/(E202*G$7/100))),0,(G202/(E202*G$7/100))*100)</f>
        <v>0</v>
      </c>
      <c r="H203" s="73">
        <f>IF((ISERROR(H202/(F202*H$7/100))),0,(H202/(F202*H$7/100))*100)</f>
        <v>0</v>
      </c>
      <c r="I203" s="72">
        <f>IF((ISERROR(I202/(G202*I$7/100))),0,(I202/(G202*I$7/100))*100)</f>
        <v>0</v>
      </c>
      <c r="J203" s="73">
        <f>IF((ISERROR(J202/(H202*J$7/100))),0,(J202/(H202*J$7/100))*100)</f>
        <v>0</v>
      </c>
      <c r="K203" s="72">
        <f>IF((ISERROR(K202/(I202*K$7/100))),0,(K202/(I202*K$7/100))*100)</f>
        <v>0</v>
      </c>
      <c r="L203" s="11"/>
    </row>
    <row r="204" spans="1:12" ht="16.5" customHeight="1" x14ac:dyDescent="0.15">
      <c r="A204" s="74" t="s">
        <v>25</v>
      </c>
      <c r="B204" s="62" t="s">
        <v>15</v>
      </c>
      <c r="C204" s="73">
        <v>0</v>
      </c>
      <c r="D204" s="73">
        <f t="shared" ref="D204:K204" si="35">SUM(D205:D207)</f>
        <v>0</v>
      </c>
      <c r="E204" s="73">
        <f t="shared" si="35"/>
        <v>0</v>
      </c>
      <c r="F204" s="73">
        <f t="shared" si="35"/>
        <v>0</v>
      </c>
      <c r="G204" s="73">
        <f t="shared" si="35"/>
        <v>0</v>
      </c>
      <c r="H204" s="73">
        <f t="shared" si="35"/>
        <v>0</v>
      </c>
      <c r="I204" s="73">
        <f t="shared" si="35"/>
        <v>0</v>
      </c>
      <c r="J204" s="73">
        <f t="shared" si="35"/>
        <v>0</v>
      </c>
      <c r="K204" s="73">
        <f t="shared" si="35"/>
        <v>0</v>
      </c>
      <c r="L204" s="11"/>
    </row>
    <row r="205" spans="1:12" ht="16.5" customHeight="1" x14ac:dyDescent="0.15">
      <c r="A205" s="75"/>
      <c r="B205" s="76" t="s">
        <v>15</v>
      </c>
      <c r="C205" s="77"/>
      <c r="D205" s="78"/>
      <c r="E205" s="79"/>
      <c r="F205" s="80"/>
      <c r="G205" s="81"/>
      <c r="H205" s="77"/>
      <c r="I205" s="81"/>
      <c r="J205" s="77"/>
      <c r="K205" s="81"/>
      <c r="L205" s="11"/>
    </row>
    <row r="206" spans="1:12" ht="16.5" customHeight="1" x14ac:dyDescent="0.15">
      <c r="A206" s="75"/>
      <c r="B206" s="76" t="s">
        <v>15</v>
      </c>
      <c r="C206" s="77"/>
      <c r="D206" s="78"/>
      <c r="E206" s="79"/>
      <c r="F206" s="80"/>
      <c r="G206" s="81"/>
      <c r="H206" s="77"/>
      <c r="I206" s="81"/>
      <c r="J206" s="77"/>
      <c r="K206" s="81"/>
      <c r="L206" s="11"/>
    </row>
    <row r="207" spans="1:12" ht="16.5" customHeight="1" x14ac:dyDescent="0.15">
      <c r="A207" s="99"/>
      <c r="B207" s="100" t="s">
        <v>15</v>
      </c>
      <c r="C207" s="101"/>
      <c r="D207" s="102"/>
      <c r="E207" s="103"/>
      <c r="F207" s="104"/>
      <c r="G207" s="105"/>
      <c r="H207" s="101"/>
      <c r="I207" s="105"/>
      <c r="J207" s="101"/>
      <c r="K207" s="103"/>
      <c r="L207" s="11"/>
    </row>
    <row r="208" spans="1:12" ht="16.5" customHeight="1" x14ac:dyDescent="0.15">
      <c r="A208" s="188" t="s">
        <v>56</v>
      </c>
      <c r="B208" s="37" t="s">
        <v>15</v>
      </c>
      <c r="C208" s="124"/>
      <c r="D208" s="125"/>
      <c r="E208" s="114"/>
      <c r="F208" s="115"/>
      <c r="G208" s="116"/>
      <c r="H208" s="112"/>
      <c r="I208" s="116"/>
      <c r="J208" s="112"/>
      <c r="K208" s="116"/>
      <c r="L208" s="11"/>
    </row>
    <row r="209" spans="1:12" ht="16.5" customHeight="1" x14ac:dyDescent="0.15">
      <c r="A209" s="189" t="s">
        <v>24</v>
      </c>
      <c r="B209" s="62" t="s">
        <v>21</v>
      </c>
      <c r="C209" s="68"/>
      <c r="D209" s="69">
        <f>IF((ISERROR(D208/(C208*D$7/100))),0,(D208/(C208*D$7/100))*100)</f>
        <v>0</v>
      </c>
      <c r="E209" s="70">
        <f>IF((ISERROR(E208/(D208*E$7/100))),0,(E208/(D208*E$7/100))*100)</f>
        <v>0</v>
      </c>
      <c r="F209" s="71">
        <f>IF((ISERROR(F208/(E208*F$7/100))),0,(F208/(E208*F$7/100))*100)</f>
        <v>0</v>
      </c>
      <c r="G209" s="72">
        <f>IF((ISERROR(G208/(E208*G$7/100))),0,(G208/(E208*G$7/100))*100)</f>
        <v>0</v>
      </c>
      <c r="H209" s="73">
        <f>IF((ISERROR(H208/(F208*H$7/100))),0,(H208/(F208*H$7/100))*100)</f>
        <v>0</v>
      </c>
      <c r="I209" s="72">
        <f>IF((ISERROR(I208/(G208*I$7/100))),0,(I208/(G208*I$7/100))*100)</f>
        <v>0</v>
      </c>
      <c r="J209" s="73">
        <f>IF((ISERROR(J208/(H208*J$7/100))),0,(J208/(H208*J$7/100))*100)</f>
        <v>0</v>
      </c>
      <c r="K209" s="72">
        <f>IF((ISERROR(K208/(I208*K$7/100))),0,(K208/(I208*K$7/100))*100)</f>
        <v>0</v>
      </c>
      <c r="L209" s="11"/>
    </row>
    <row r="210" spans="1:12" ht="16.5" customHeight="1" x14ac:dyDescent="0.15">
      <c r="A210" s="74" t="s">
        <v>25</v>
      </c>
      <c r="B210" s="62" t="s">
        <v>15</v>
      </c>
      <c r="C210" s="69">
        <f t="shared" ref="C210:K210" si="36">C212+C211</f>
        <v>0</v>
      </c>
      <c r="D210" s="69">
        <f t="shared" si="36"/>
        <v>0</v>
      </c>
      <c r="E210" s="70">
        <f t="shared" si="36"/>
        <v>0</v>
      </c>
      <c r="F210" s="71">
        <f t="shared" si="36"/>
        <v>0</v>
      </c>
      <c r="G210" s="70">
        <f t="shared" si="36"/>
        <v>0</v>
      </c>
      <c r="H210" s="71">
        <f t="shared" si="36"/>
        <v>0</v>
      </c>
      <c r="I210" s="70">
        <f t="shared" si="36"/>
        <v>0</v>
      </c>
      <c r="J210" s="71">
        <f t="shared" si="36"/>
        <v>0</v>
      </c>
      <c r="K210" s="69">
        <f t="shared" si="36"/>
        <v>0</v>
      </c>
      <c r="L210" s="11"/>
    </row>
    <row r="211" spans="1:12" ht="16.5" customHeight="1" x14ac:dyDescent="0.15">
      <c r="A211" s="75"/>
      <c r="B211" s="76" t="s">
        <v>15</v>
      </c>
      <c r="C211" s="78"/>
      <c r="D211" s="78"/>
      <c r="E211" s="79"/>
      <c r="F211" s="80"/>
      <c r="G211" s="79"/>
      <c r="H211" s="80"/>
      <c r="I211" s="79"/>
      <c r="J211" s="80"/>
      <c r="K211" s="78"/>
      <c r="L211" s="11"/>
    </row>
    <row r="212" spans="1:12" ht="16.5" customHeight="1" x14ac:dyDescent="0.15">
      <c r="A212" s="99"/>
      <c r="B212" s="100" t="s">
        <v>15</v>
      </c>
      <c r="C212" s="101"/>
      <c r="D212" s="102"/>
      <c r="E212" s="103"/>
      <c r="F212" s="104"/>
      <c r="G212" s="105"/>
      <c r="H212" s="101"/>
      <c r="I212" s="105"/>
      <c r="J212" s="101"/>
      <c r="K212" s="103"/>
      <c r="L212" s="11"/>
    </row>
    <row r="213" spans="1:12" ht="16.5" customHeight="1" x14ac:dyDescent="0.15">
      <c r="A213" s="208" t="s">
        <v>57</v>
      </c>
      <c r="B213" s="126" t="s">
        <v>15</v>
      </c>
      <c r="C213" s="127">
        <v>7132</v>
      </c>
      <c r="D213" s="128">
        <v>3041</v>
      </c>
      <c r="E213" s="131">
        <v>450</v>
      </c>
      <c r="F213" s="139"/>
      <c r="G213" s="129"/>
      <c r="H213" s="130"/>
      <c r="I213" s="129"/>
      <c r="J213" s="130">
        <v>0</v>
      </c>
      <c r="K213" s="129">
        <v>0</v>
      </c>
      <c r="L213" s="11"/>
    </row>
    <row r="214" spans="1:12" ht="30.75" customHeight="1" x14ac:dyDescent="0.15">
      <c r="A214" s="189" t="s">
        <v>24</v>
      </c>
      <c r="B214" s="62" t="s">
        <v>21</v>
      </c>
      <c r="C214" s="68">
        <v>213.1</v>
      </c>
      <c r="D214" s="69">
        <f>IF((ISERROR(D213/(C213*D$7/100))),0,(D213/(C213*D$7/100))*100)</f>
        <v>39.961397368986802</v>
      </c>
      <c r="E214" s="70">
        <f>IF((ISERROR(E213/(D213*E$7/100))),0,(E213/(D213*E$7/100))*100)</f>
        <v>13.513939628727032</v>
      </c>
      <c r="F214" s="71">
        <f>IF((ISERROR(F213/(E213*F$7/100))),0,(F213/(E213*F$7/100))*100)</f>
        <v>0</v>
      </c>
      <c r="G214" s="72">
        <f>IF((ISERROR(G213/(E213*G$7/100))),0,(G213/(E213*G$7/100))*100)</f>
        <v>0</v>
      </c>
      <c r="H214" s="73">
        <f>IF((ISERROR(H213/(F213*H$7/100))),0,(H213/(F213*H$7/100))*100)</f>
        <v>0</v>
      </c>
      <c r="I214" s="72">
        <f>IF((ISERROR(I213/(G213*I$7/100))),0,(I213/(G213*I$7/100))*100)</f>
        <v>0</v>
      </c>
      <c r="J214" s="73">
        <f>IF((ISERROR(J213/(H213*J$7/100))),0,(J213/(H213*J$7/100))*100)</f>
        <v>0</v>
      </c>
      <c r="K214" s="72">
        <f>IF((ISERROR(K213/(I213*K$7/100))),0,(K213/(I213*K$7/100))*100)</f>
        <v>0</v>
      </c>
      <c r="L214" s="11"/>
    </row>
    <row r="215" spans="1:12" ht="16.5" customHeight="1" x14ac:dyDescent="0.15">
      <c r="A215" s="74" t="s">
        <v>25</v>
      </c>
      <c r="B215" s="62" t="s">
        <v>15</v>
      </c>
      <c r="C215" s="73">
        <f t="shared" ref="C215:K215" si="37">C216+C217+C218+C219</f>
        <v>0</v>
      </c>
      <c r="D215" s="73">
        <f t="shared" si="37"/>
        <v>0</v>
      </c>
      <c r="E215" s="73" t="e">
        <f t="shared" si="37"/>
        <v>#VALUE!</v>
      </c>
      <c r="F215" s="73" t="e">
        <f t="shared" si="37"/>
        <v>#VALUE!</v>
      </c>
      <c r="G215" s="73" t="e">
        <f t="shared" si="37"/>
        <v>#VALUE!</v>
      </c>
      <c r="H215" s="73" t="e">
        <f t="shared" si="37"/>
        <v>#VALUE!</v>
      </c>
      <c r="I215" s="73" t="e">
        <f t="shared" si="37"/>
        <v>#VALUE!</v>
      </c>
      <c r="J215" s="73" t="e">
        <f t="shared" si="37"/>
        <v>#VALUE!</v>
      </c>
      <c r="K215" s="132" t="e">
        <f t="shared" si="37"/>
        <v>#VALUE!</v>
      </c>
      <c r="L215" s="11"/>
    </row>
    <row r="216" spans="1:12" ht="16.5" customHeight="1" x14ac:dyDescent="0.15">
      <c r="A216" s="75"/>
      <c r="B216" s="76" t="s">
        <v>15</v>
      </c>
      <c r="C216" s="77"/>
      <c r="D216" s="78"/>
      <c r="E216" s="79"/>
      <c r="F216" s="80"/>
      <c r="G216" s="81"/>
      <c r="H216" s="77"/>
      <c r="I216" s="81"/>
      <c r="J216" s="77">
        <v>0</v>
      </c>
      <c r="K216" s="81">
        <v>0</v>
      </c>
      <c r="L216" s="11"/>
    </row>
    <row r="217" spans="1:12" ht="16.5" customHeight="1" x14ac:dyDescent="0.15">
      <c r="A217" s="75" t="str">
        <f>""</f>
        <v/>
      </c>
      <c r="B217" s="76" t="s">
        <v>15</v>
      </c>
      <c r="C217" s="77"/>
      <c r="D217" s="78"/>
      <c r="E217" s="79" t="s">
        <v>58</v>
      </c>
      <c r="F217" s="80"/>
      <c r="G217" s="81"/>
      <c r="H217" s="77"/>
      <c r="I217" s="81"/>
      <c r="J217" s="77"/>
      <c r="K217" s="81"/>
      <c r="L217" s="11"/>
    </row>
    <row r="218" spans="1:12" ht="16.5" customHeight="1" x14ac:dyDescent="0.15">
      <c r="A218" s="75" t="str">
        <f>""</f>
        <v/>
      </c>
      <c r="B218" s="140" t="s">
        <v>15</v>
      </c>
      <c r="C218" s="94"/>
      <c r="D218" s="95"/>
      <c r="E218" s="96" t="s">
        <v>58</v>
      </c>
      <c r="F218" s="97"/>
      <c r="G218" s="98"/>
      <c r="H218" s="94"/>
      <c r="I218" s="98"/>
      <c r="J218" s="94"/>
      <c r="K218" s="98"/>
      <c r="L218" s="11"/>
    </row>
    <row r="219" spans="1:12" ht="16.5" customHeight="1" x14ac:dyDescent="0.15">
      <c r="A219" s="99" t="str">
        <f>""</f>
        <v/>
      </c>
      <c r="B219" s="100" t="s">
        <v>15</v>
      </c>
      <c r="C219" s="101"/>
      <c r="D219" s="102"/>
      <c r="E219" s="103" t="s">
        <v>58</v>
      </c>
      <c r="F219" s="104" t="s">
        <v>58</v>
      </c>
      <c r="G219" s="105" t="s">
        <v>58</v>
      </c>
      <c r="H219" s="101" t="s">
        <v>58</v>
      </c>
      <c r="I219" s="105" t="s">
        <v>58</v>
      </c>
      <c r="J219" s="101" t="s">
        <v>58</v>
      </c>
      <c r="K219" s="105" t="s">
        <v>58</v>
      </c>
      <c r="L219" s="11"/>
    </row>
    <row r="220" spans="1:12" ht="16.5" customHeight="1" x14ac:dyDescent="0.15">
      <c r="A220" s="210" t="s">
        <v>59</v>
      </c>
      <c r="B220" s="37" t="s">
        <v>15</v>
      </c>
      <c r="C220" s="124">
        <v>39</v>
      </c>
      <c r="D220" s="125"/>
      <c r="E220" s="114">
        <v>0</v>
      </c>
      <c r="F220" s="115">
        <v>0</v>
      </c>
      <c r="G220" s="116">
        <v>0</v>
      </c>
      <c r="H220" s="112">
        <v>0</v>
      </c>
      <c r="I220" s="116">
        <v>0</v>
      </c>
      <c r="J220" s="112">
        <v>0</v>
      </c>
      <c r="K220" s="116">
        <v>0</v>
      </c>
      <c r="L220" s="11"/>
    </row>
    <row r="221" spans="1:12" ht="16.5" customHeight="1" x14ac:dyDescent="0.15">
      <c r="A221" s="211" t="s">
        <v>24</v>
      </c>
      <c r="B221" s="62" t="s">
        <v>21</v>
      </c>
      <c r="C221" s="68">
        <v>31.1</v>
      </c>
      <c r="D221" s="69">
        <f>IF((ISERROR(D220/(C220*D$7/100))),0,(D220/(C220*D$7/100))*100)</f>
        <v>0</v>
      </c>
      <c r="E221" s="70">
        <f>IF((ISERROR(E220/(D220*E$7/100))),0,(E220/(D220*E$7/100))*100)</f>
        <v>0</v>
      </c>
      <c r="F221" s="71">
        <f>IF((ISERROR(F220/(E220*F$7/100))),0,(F220/(E220*F$7/100))*100)</f>
        <v>0</v>
      </c>
      <c r="G221" s="72">
        <f>IF((ISERROR(G220/(E220*G$7/100))),0,(G220/(E220*G$7/100))*100)</f>
        <v>0</v>
      </c>
      <c r="H221" s="73">
        <f>IF((ISERROR(H220/(F220*H$7/100))),0,(H220/(F220*H$7/100))*100)</f>
        <v>0</v>
      </c>
      <c r="I221" s="72">
        <f>IF((ISERROR(I220/(G220*I$7/100))),0,(I220/(G220*I$7/100))*100)</f>
        <v>0</v>
      </c>
      <c r="J221" s="73">
        <f>IF((ISERROR(J220/(H220*J$7/100))),0,(J220/(H220*J$7/100))*100)</f>
        <v>0</v>
      </c>
      <c r="K221" s="72">
        <f>IF((ISERROR(K220/(I220*K$7/100))),0,(K220/(I220*K$7/100))*100)</f>
        <v>0</v>
      </c>
      <c r="L221" s="11"/>
    </row>
    <row r="222" spans="1:12" ht="16.5" customHeight="1" x14ac:dyDescent="0.15">
      <c r="A222" s="141" t="s">
        <v>25</v>
      </c>
      <c r="B222" s="62" t="s">
        <v>15</v>
      </c>
      <c r="C222" s="73">
        <f t="shared" ref="C222:K222" si="38">SUM(C223:C224)</f>
        <v>0</v>
      </c>
      <c r="D222" s="73">
        <f t="shared" si="38"/>
        <v>0</v>
      </c>
      <c r="E222" s="73">
        <f t="shared" si="38"/>
        <v>0</v>
      </c>
      <c r="F222" s="73">
        <f t="shared" si="38"/>
        <v>0</v>
      </c>
      <c r="G222" s="73">
        <f t="shared" si="38"/>
        <v>0</v>
      </c>
      <c r="H222" s="73">
        <f t="shared" si="38"/>
        <v>0</v>
      </c>
      <c r="I222" s="73">
        <f t="shared" si="38"/>
        <v>0</v>
      </c>
      <c r="J222" s="73">
        <f t="shared" si="38"/>
        <v>0</v>
      </c>
      <c r="K222" s="132">
        <f t="shared" si="38"/>
        <v>0</v>
      </c>
      <c r="L222" s="11"/>
    </row>
    <row r="223" spans="1:12" ht="16.5" customHeight="1" x14ac:dyDescent="0.15">
      <c r="A223" s="142"/>
      <c r="B223" s="76" t="s">
        <v>15</v>
      </c>
      <c r="C223" s="77"/>
      <c r="D223" s="78"/>
      <c r="E223" s="79"/>
      <c r="F223" s="80"/>
      <c r="G223" s="81"/>
      <c r="H223" s="77"/>
      <c r="I223" s="81"/>
      <c r="J223" s="77"/>
      <c r="K223" s="81"/>
      <c r="L223" s="11"/>
    </row>
    <row r="224" spans="1:12" ht="16.5" customHeight="1" x14ac:dyDescent="0.15">
      <c r="A224" s="143"/>
      <c r="B224" s="100" t="s">
        <v>15</v>
      </c>
      <c r="C224" s="101"/>
      <c r="D224" s="102"/>
      <c r="E224" s="103"/>
      <c r="F224" s="104"/>
      <c r="G224" s="105"/>
      <c r="H224" s="101"/>
      <c r="I224" s="105"/>
      <c r="J224" s="101"/>
      <c r="K224" s="105"/>
      <c r="L224" s="11"/>
    </row>
    <row r="225" spans="1:12" ht="23.25" customHeight="1" x14ac:dyDescent="0.15">
      <c r="A225" s="209" t="s">
        <v>60</v>
      </c>
      <c r="B225" s="37" t="s">
        <v>15</v>
      </c>
      <c r="C225" s="124"/>
      <c r="D225" s="125"/>
      <c r="E225" s="114"/>
      <c r="F225" s="115"/>
      <c r="G225" s="116"/>
      <c r="H225" s="112"/>
      <c r="I225" s="116"/>
      <c r="J225" s="112"/>
      <c r="K225" s="114"/>
      <c r="L225" s="11"/>
    </row>
    <row r="226" spans="1:12" ht="16.5" customHeight="1" x14ac:dyDescent="0.15">
      <c r="A226" s="209"/>
      <c r="B226" s="62" t="s">
        <v>21</v>
      </c>
      <c r="C226" s="68"/>
      <c r="D226" s="69">
        <f>IF((ISERROR(D225/(C225*D$7/100))),0,(D225/(C225*D$7/100))*100)</f>
        <v>0</v>
      </c>
      <c r="E226" s="70">
        <f>IF((ISERROR(E225/(D225*E$7/100))),0,(E225/(D225*E$7/100))*100)</f>
        <v>0</v>
      </c>
      <c r="F226" s="71">
        <f>IF((ISERROR(F225/(E225*F$7/100))),0,(F225/(E225*F$7/100))*100)</f>
        <v>0</v>
      </c>
      <c r="G226" s="72">
        <f>IF((ISERROR(G225/(E225*G$7/100))),0,(G225/(E225*G$7/100))*100)</f>
        <v>0</v>
      </c>
      <c r="H226" s="73">
        <f>IF((ISERROR(H225/(F225*H$7/100))),0,(H225/(F225*H$7/100))*100)</f>
        <v>0</v>
      </c>
      <c r="I226" s="72">
        <f>IF((ISERROR(I225/(G225*I$7/100))),0,(I225/(G225*I$7/100))*100)</f>
        <v>0</v>
      </c>
      <c r="J226" s="73">
        <f>IF((ISERROR(J225/(H225*J$7/100))),0,(J225/(H225*J$7/100))*100)</f>
        <v>0</v>
      </c>
      <c r="K226" s="70">
        <f>IF((ISERROR(K225/(I225*K$7/100))),0,(K225/(I225*K$7/100))*100)</f>
        <v>0</v>
      </c>
      <c r="L226" s="11"/>
    </row>
    <row r="227" spans="1:12" ht="16.5" customHeight="1" x14ac:dyDescent="0.15">
      <c r="A227" s="74" t="s">
        <v>25</v>
      </c>
      <c r="B227" s="62" t="s">
        <v>15</v>
      </c>
      <c r="C227" s="73">
        <f t="shared" ref="C227:K227" si="39">SUM(C228:C229)</f>
        <v>0</v>
      </c>
      <c r="D227" s="73">
        <f t="shared" si="39"/>
        <v>0</v>
      </c>
      <c r="E227" s="73">
        <f t="shared" si="39"/>
        <v>0</v>
      </c>
      <c r="F227" s="73">
        <f t="shared" si="39"/>
        <v>0</v>
      </c>
      <c r="G227" s="73">
        <f t="shared" si="39"/>
        <v>0</v>
      </c>
      <c r="H227" s="73">
        <f t="shared" si="39"/>
        <v>0</v>
      </c>
      <c r="I227" s="73">
        <f t="shared" si="39"/>
        <v>0</v>
      </c>
      <c r="J227" s="73">
        <f t="shared" si="39"/>
        <v>0</v>
      </c>
      <c r="K227" s="133">
        <f t="shared" si="39"/>
        <v>0</v>
      </c>
      <c r="L227" s="11"/>
    </row>
    <row r="228" spans="1:12" ht="16.5" customHeight="1" x14ac:dyDescent="0.15">
      <c r="A228" s="75"/>
      <c r="B228" s="76" t="s">
        <v>15</v>
      </c>
      <c r="C228" s="77"/>
      <c r="D228" s="78"/>
      <c r="E228" s="79"/>
      <c r="F228" s="80"/>
      <c r="G228" s="81"/>
      <c r="H228" s="77"/>
      <c r="I228" s="81"/>
      <c r="J228" s="77"/>
      <c r="K228" s="79"/>
      <c r="L228" s="11"/>
    </row>
    <row r="229" spans="1:12" ht="16.5" customHeight="1" x14ac:dyDescent="0.15">
      <c r="A229" s="138"/>
      <c r="B229" s="100" t="s">
        <v>15</v>
      </c>
      <c r="C229" s="101"/>
      <c r="D229" s="102"/>
      <c r="E229" s="103"/>
      <c r="F229" s="104"/>
      <c r="G229" s="105"/>
      <c r="H229" s="101"/>
      <c r="I229" s="105"/>
      <c r="J229" s="101"/>
      <c r="K229" s="103"/>
      <c r="L229" s="11"/>
    </row>
    <row r="230" spans="1:12" ht="16.5" customHeight="1" x14ac:dyDescent="0.15">
      <c r="A230" s="188" t="s">
        <v>61</v>
      </c>
      <c r="B230" s="37" t="s">
        <v>15</v>
      </c>
      <c r="C230" s="124">
        <v>153</v>
      </c>
      <c r="D230" s="125">
        <v>727</v>
      </c>
      <c r="E230" s="114">
        <v>113</v>
      </c>
      <c r="F230" s="115">
        <v>106</v>
      </c>
      <c r="G230" s="116">
        <v>111</v>
      </c>
      <c r="H230" s="112">
        <v>136</v>
      </c>
      <c r="I230" s="116">
        <v>141</v>
      </c>
      <c r="J230" s="112">
        <v>100</v>
      </c>
      <c r="K230" s="114">
        <v>105</v>
      </c>
      <c r="L230" s="11"/>
    </row>
    <row r="231" spans="1:12" ht="24" customHeight="1" x14ac:dyDescent="0.15">
      <c r="A231" s="189" t="s">
        <v>24</v>
      </c>
      <c r="B231" s="62" t="s">
        <v>21</v>
      </c>
      <c r="C231" s="68">
        <v>37.4</v>
      </c>
      <c r="D231" s="69">
        <f>IF((ISERROR(D230/(C230*D$7/100))),0,(D230/(C230*D$7/100))*100)</f>
        <v>445.3265217364671</v>
      </c>
      <c r="E231" s="70">
        <f>IF((ISERROR(E230/(D230*E$7/100))),0,(E230/(D230*E$7/100))*100)</f>
        <v>14.194820774685482</v>
      </c>
      <c r="F231" s="71">
        <f>IF((ISERROR(F230/(E230*F$7/100))),0,(F230/(E230*F$7/100))*100)</f>
        <v>87.750523605718683</v>
      </c>
      <c r="G231" s="72">
        <f>IF((ISERROR(G230/(E230*G$7/100))),0,(G230/(E230*G$7/100))*100)</f>
        <v>91.975738291737102</v>
      </c>
      <c r="H231" s="73">
        <f>IF((ISERROR(H230/(F230*H$7/100))),0,(H230/(F230*H$7/100))*100)</f>
        <v>120.13285280192211</v>
      </c>
      <c r="I231" s="72">
        <f>IF((ISERROR(I230/(G230*I$7/100))),0,(I230/(G230*I$7/100))*100)</f>
        <v>119.05063451455203</v>
      </c>
      <c r="J231" s="73">
        <f>IF((ISERROR(J230/(H230*J$7/100))),0,(J230/(H230*J$7/100))*100)</f>
        <v>70.028011204481786</v>
      </c>
      <c r="K231" s="70">
        <f>IF((ISERROR(K230/(I230*K$7/100))),0,(K230/(I230*K$7/100))*100)</f>
        <v>70.989594953653921</v>
      </c>
      <c r="L231" s="11"/>
    </row>
    <row r="232" spans="1:12" ht="16.5" customHeight="1" x14ac:dyDescent="0.15">
      <c r="A232" s="74" t="s">
        <v>25</v>
      </c>
      <c r="B232" s="62" t="s">
        <v>15</v>
      </c>
      <c r="C232" s="73">
        <f t="shared" ref="C232:K232" si="40">SUM(C233:C242)</f>
        <v>0</v>
      </c>
      <c r="D232" s="69">
        <f t="shared" si="40"/>
        <v>0</v>
      </c>
      <c r="E232" s="70">
        <f t="shared" si="40"/>
        <v>0</v>
      </c>
      <c r="F232" s="71">
        <f t="shared" si="40"/>
        <v>0</v>
      </c>
      <c r="G232" s="72">
        <f t="shared" si="40"/>
        <v>0</v>
      </c>
      <c r="H232" s="73">
        <f t="shared" si="40"/>
        <v>0</v>
      </c>
      <c r="I232" s="72">
        <f t="shared" si="40"/>
        <v>0</v>
      </c>
      <c r="J232" s="73">
        <f t="shared" si="40"/>
        <v>0</v>
      </c>
      <c r="K232" s="70">
        <f t="shared" si="40"/>
        <v>0</v>
      </c>
      <c r="L232" s="11"/>
    </row>
    <row r="233" spans="1:12" ht="16.5" customHeight="1" x14ac:dyDescent="0.15">
      <c r="A233" s="75"/>
      <c r="B233" s="76" t="s">
        <v>15</v>
      </c>
      <c r="C233" s="77"/>
      <c r="D233" s="78"/>
      <c r="E233" s="79"/>
      <c r="F233" s="80"/>
      <c r="G233" s="81"/>
      <c r="H233" s="77"/>
      <c r="I233" s="81"/>
      <c r="J233" s="77"/>
      <c r="K233" s="79"/>
      <c r="L233" s="11"/>
    </row>
    <row r="234" spans="1:12" ht="16.5" customHeight="1" x14ac:dyDescent="0.15">
      <c r="A234" s="75"/>
      <c r="B234" s="76" t="s">
        <v>15</v>
      </c>
      <c r="C234" s="77"/>
      <c r="D234" s="78"/>
      <c r="E234" s="79"/>
      <c r="F234" s="80"/>
      <c r="G234" s="81"/>
      <c r="H234" s="77"/>
      <c r="I234" s="81"/>
      <c r="J234" s="77"/>
      <c r="K234" s="79"/>
      <c r="L234" s="11"/>
    </row>
    <row r="235" spans="1:12" ht="16.5" customHeight="1" x14ac:dyDescent="0.15">
      <c r="A235" s="75"/>
      <c r="B235" s="76" t="s">
        <v>15</v>
      </c>
      <c r="C235" s="77"/>
      <c r="D235" s="78"/>
      <c r="E235" s="79"/>
      <c r="F235" s="80"/>
      <c r="G235" s="81"/>
      <c r="H235" s="77"/>
      <c r="I235" s="81"/>
      <c r="J235" s="77"/>
      <c r="K235" s="79"/>
      <c r="L235" s="11"/>
    </row>
    <row r="236" spans="1:12" ht="16.5" customHeight="1" x14ac:dyDescent="0.15">
      <c r="A236" s="75"/>
      <c r="B236" s="76" t="s">
        <v>15</v>
      </c>
      <c r="C236" s="77"/>
      <c r="D236" s="78"/>
      <c r="E236" s="79"/>
      <c r="F236" s="80"/>
      <c r="G236" s="81"/>
      <c r="H236" s="77"/>
      <c r="I236" s="81"/>
      <c r="J236" s="77"/>
      <c r="K236" s="79"/>
      <c r="L236" s="11"/>
    </row>
    <row r="237" spans="1:12" ht="16.5" customHeight="1" x14ac:dyDescent="0.15">
      <c r="A237" s="75"/>
      <c r="B237" s="76" t="s">
        <v>15</v>
      </c>
      <c r="C237" s="77"/>
      <c r="D237" s="78"/>
      <c r="E237" s="79"/>
      <c r="F237" s="80"/>
      <c r="G237" s="81"/>
      <c r="H237" s="77"/>
      <c r="I237" s="81"/>
      <c r="J237" s="77"/>
      <c r="K237" s="79"/>
      <c r="L237" s="11"/>
    </row>
    <row r="238" spans="1:12" ht="16.5" customHeight="1" x14ac:dyDescent="0.15">
      <c r="A238" s="75"/>
      <c r="B238" s="76" t="s">
        <v>15</v>
      </c>
      <c r="C238" s="77"/>
      <c r="D238" s="78"/>
      <c r="E238" s="79"/>
      <c r="F238" s="80"/>
      <c r="G238" s="81"/>
      <c r="H238" s="77"/>
      <c r="I238" s="81"/>
      <c r="J238" s="77"/>
      <c r="K238" s="79"/>
      <c r="L238" s="11"/>
    </row>
    <row r="239" spans="1:12" ht="16.5" customHeight="1" x14ac:dyDescent="0.15">
      <c r="A239" s="75"/>
      <c r="B239" s="76" t="s">
        <v>15</v>
      </c>
      <c r="C239" s="77"/>
      <c r="D239" s="78"/>
      <c r="E239" s="79"/>
      <c r="F239" s="80"/>
      <c r="G239" s="81"/>
      <c r="H239" s="77"/>
      <c r="I239" s="81"/>
      <c r="J239" s="77"/>
      <c r="K239" s="79"/>
      <c r="L239" s="11"/>
    </row>
    <row r="240" spans="1:12" ht="16.5" customHeight="1" x14ac:dyDescent="0.15">
      <c r="A240" s="75"/>
      <c r="B240" s="76" t="s">
        <v>15</v>
      </c>
      <c r="C240" s="77"/>
      <c r="D240" s="78"/>
      <c r="E240" s="79"/>
      <c r="F240" s="80"/>
      <c r="G240" s="81"/>
      <c r="H240" s="77"/>
      <c r="I240" s="81"/>
      <c r="J240" s="77"/>
      <c r="K240" s="79"/>
      <c r="L240" s="11"/>
    </row>
    <row r="241" spans="1:12" ht="16.5" customHeight="1" x14ac:dyDescent="0.15">
      <c r="A241" s="75"/>
      <c r="B241" s="76" t="s">
        <v>15</v>
      </c>
      <c r="C241" s="77"/>
      <c r="D241" s="78"/>
      <c r="E241" s="79"/>
      <c r="F241" s="80"/>
      <c r="G241" s="81"/>
      <c r="H241" s="77"/>
      <c r="I241" s="81"/>
      <c r="J241" s="77"/>
      <c r="K241" s="79"/>
      <c r="L241" s="11"/>
    </row>
    <row r="242" spans="1:12" ht="16.5" customHeight="1" x14ac:dyDescent="0.15">
      <c r="A242" s="99"/>
      <c r="B242" s="100" t="s">
        <v>15</v>
      </c>
      <c r="C242" s="101"/>
      <c r="D242" s="102"/>
      <c r="E242" s="103"/>
      <c r="F242" s="104"/>
      <c r="G242" s="105"/>
      <c r="H242" s="101"/>
      <c r="I242" s="105"/>
      <c r="J242" s="101"/>
      <c r="K242" s="103"/>
      <c r="L242" s="11"/>
    </row>
    <row r="243" spans="1:12" ht="16.5" customHeight="1" x14ac:dyDescent="0.15">
      <c r="A243" s="188" t="s">
        <v>62</v>
      </c>
      <c r="B243" s="37" t="s">
        <v>15</v>
      </c>
      <c r="C243" s="124">
        <v>13774</v>
      </c>
      <c r="D243" s="125">
        <v>11772</v>
      </c>
      <c r="E243" s="114">
        <v>3952</v>
      </c>
      <c r="F243" s="115">
        <v>2252</v>
      </c>
      <c r="G243" s="116">
        <v>2270</v>
      </c>
      <c r="H243" s="112">
        <v>2315</v>
      </c>
      <c r="I243" s="116">
        <v>2340</v>
      </c>
      <c r="J243" s="112">
        <v>2375</v>
      </c>
      <c r="K243" s="116">
        <v>2400</v>
      </c>
      <c r="L243" s="11"/>
    </row>
    <row r="244" spans="1:12" ht="19.5" customHeight="1" x14ac:dyDescent="0.15">
      <c r="A244" s="189" t="s">
        <v>24</v>
      </c>
      <c r="B244" s="62" t="s">
        <v>21</v>
      </c>
      <c r="C244" s="68">
        <v>305</v>
      </c>
      <c r="D244" s="69">
        <f>IF((ISERROR(D243/(C243*D$7/100))),0,(D243/(C243*D$7/100))*100)</f>
        <v>80.098753080420309</v>
      </c>
      <c r="E244" s="70">
        <f>IF((ISERROR(E243/(D243*E$7/100))),0,(E243/(D243*E$7/100))*100)</f>
        <v>30.658617228094837</v>
      </c>
      <c r="F244" s="71">
        <f>IF((ISERROR(F243/(E243*F$7/100))),0,(F243/(E243*F$7/100))*100)</f>
        <v>53.305711569706446</v>
      </c>
      <c r="G244" s="72">
        <f>IF((ISERROR(G243/(E243*G$7/100))),0,(G243/(E243*G$7/100))*100)</f>
        <v>53.782089190131764</v>
      </c>
      <c r="H244" s="73">
        <f>IF((ISERROR(H243/(F243*H$7/100))),0,(H243/(F243*H$7/100))*100)</f>
        <v>96.252353297277153</v>
      </c>
      <c r="I244" s="72">
        <f>IF((ISERROR(I243/(G243*I$7/100))),0,(I243/(G243*I$7/100))*100)</f>
        <v>96.61077829477847</v>
      </c>
      <c r="J244" s="73">
        <f>IF((ISERROR(J243/(H243*J$7/100))),0,(J243/(H243*J$7/100))*100)</f>
        <v>97.706469196749978</v>
      </c>
      <c r="K244" s="72">
        <f>IF((ISERROR(K243/(I243*K$7/100))),0,(K243/(I243*K$7/100))*100)</f>
        <v>97.773215027743149</v>
      </c>
      <c r="L244" s="11"/>
    </row>
    <row r="245" spans="1:12" ht="16.5" customHeight="1" x14ac:dyDescent="0.15">
      <c r="A245" s="74" t="s">
        <v>25</v>
      </c>
      <c r="B245" s="62" t="s">
        <v>15</v>
      </c>
      <c r="C245" s="73">
        <f t="shared" ref="C245:K245" si="41">SUM(C246:C250)</f>
        <v>0</v>
      </c>
      <c r="D245" s="69">
        <f t="shared" si="41"/>
        <v>0</v>
      </c>
      <c r="E245" s="70">
        <f t="shared" si="41"/>
        <v>0</v>
      </c>
      <c r="F245" s="71">
        <f t="shared" si="41"/>
        <v>0</v>
      </c>
      <c r="G245" s="72">
        <f t="shared" si="41"/>
        <v>0</v>
      </c>
      <c r="H245" s="73">
        <f t="shared" si="41"/>
        <v>0</v>
      </c>
      <c r="I245" s="72">
        <f t="shared" si="41"/>
        <v>0</v>
      </c>
      <c r="J245" s="73">
        <f t="shared" si="41"/>
        <v>0</v>
      </c>
      <c r="K245" s="72">
        <f t="shared" si="41"/>
        <v>0</v>
      </c>
      <c r="L245" s="11"/>
    </row>
    <row r="246" spans="1:12" ht="19.5" customHeight="1" x14ac:dyDescent="0.15">
      <c r="A246" s="75"/>
      <c r="B246" s="76" t="s">
        <v>15</v>
      </c>
      <c r="C246" s="77"/>
      <c r="D246" s="78"/>
      <c r="E246" s="79"/>
      <c r="F246" s="80"/>
      <c r="G246" s="81"/>
      <c r="H246" s="77"/>
      <c r="I246" s="81"/>
      <c r="J246" s="77"/>
      <c r="K246" s="81"/>
      <c r="L246" s="11"/>
    </row>
    <row r="247" spans="1:12" ht="18" customHeight="1" x14ac:dyDescent="0.15">
      <c r="A247" s="75"/>
      <c r="B247" s="76" t="s">
        <v>15</v>
      </c>
      <c r="C247" s="77"/>
      <c r="D247" s="78"/>
      <c r="E247" s="79"/>
      <c r="F247" s="80"/>
      <c r="G247" s="81"/>
      <c r="H247" s="77"/>
      <c r="I247" s="81"/>
      <c r="J247" s="77"/>
      <c r="K247" s="81"/>
      <c r="L247" s="11"/>
    </row>
    <row r="248" spans="1:12" ht="18.75" customHeight="1" x14ac:dyDescent="0.15">
      <c r="A248" s="75"/>
      <c r="B248" s="76" t="s">
        <v>15</v>
      </c>
      <c r="C248" s="77"/>
      <c r="D248" s="78"/>
      <c r="E248" s="79"/>
      <c r="F248" s="80"/>
      <c r="G248" s="81"/>
      <c r="H248" s="77"/>
      <c r="I248" s="81"/>
      <c r="J248" s="77"/>
      <c r="K248" s="81"/>
      <c r="L248" s="11"/>
    </row>
    <row r="249" spans="1:12" ht="16.5" customHeight="1" x14ac:dyDescent="0.15">
      <c r="A249" s="75"/>
      <c r="B249" s="76" t="s">
        <v>15</v>
      </c>
      <c r="C249" s="77"/>
      <c r="D249" s="78"/>
      <c r="E249" s="79"/>
      <c r="F249" s="80"/>
      <c r="G249" s="81"/>
      <c r="H249" s="77"/>
      <c r="I249" s="81"/>
      <c r="J249" s="77"/>
      <c r="K249" s="81"/>
      <c r="L249" s="11"/>
    </row>
    <row r="250" spans="1:12" ht="16.5" customHeight="1" x14ac:dyDescent="0.15">
      <c r="A250" s="99"/>
      <c r="B250" s="100" t="s">
        <v>15</v>
      </c>
      <c r="C250" s="101"/>
      <c r="D250" s="102"/>
      <c r="E250" s="103"/>
      <c r="F250" s="104"/>
      <c r="G250" s="105"/>
      <c r="H250" s="101"/>
      <c r="I250" s="105"/>
      <c r="J250" s="101"/>
      <c r="K250" s="103"/>
      <c r="L250" s="11"/>
    </row>
    <row r="251" spans="1:12" ht="16.5" customHeight="1" x14ac:dyDescent="0.15">
      <c r="A251" s="188" t="s">
        <v>63</v>
      </c>
      <c r="B251" s="37" t="s">
        <v>15</v>
      </c>
      <c r="C251" s="124">
        <v>917</v>
      </c>
      <c r="D251" s="125">
        <v>3721</v>
      </c>
      <c r="E251" s="114">
        <v>1550</v>
      </c>
      <c r="F251" s="115">
        <v>1550</v>
      </c>
      <c r="G251" s="116">
        <v>1550</v>
      </c>
      <c r="H251" s="112">
        <v>1550</v>
      </c>
      <c r="I251" s="116">
        <v>1550</v>
      </c>
      <c r="J251" s="112">
        <v>1550</v>
      </c>
      <c r="K251" s="116">
        <v>1550</v>
      </c>
      <c r="L251" s="11"/>
    </row>
    <row r="252" spans="1:12" ht="21.75" customHeight="1" x14ac:dyDescent="0.15">
      <c r="A252" s="189" t="s">
        <v>24</v>
      </c>
      <c r="B252" s="62" t="s">
        <v>21</v>
      </c>
      <c r="C252" s="68">
        <v>196.1</v>
      </c>
      <c r="D252" s="69">
        <f>IF((ISERROR(D251/(C251*D$7/100))),0,(D251/(C251*D$7/100))*100)</f>
        <v>380.29964054989625</v>
      </c>
      <c r="E252" s="70">
        <f>IF((ISERROR(E251/(D251*E$7/100))),0,(E251/(D251*E$7/100))*100)</f>
        <v>38.041524164344295</v>
      </c>
      <c r="F252" s="71">
        <f>IF((ISERROR(F251/(E251*F$7/100))),0,(F251/(E251*F$7/100))*100)</f>
        <v>93.545369504209546</v>
      </c>
      <c r="G252" s="72">
        <f>IF((ISERROR(G251/(E251*G$7/100))),0,(G251/(E251*G$7/100))*100)</f>
        <v>93.63295880149812</v>
      </c>
      <c r="H252" s="73">
        <f>IF((ISERROR(H251/(F251*H$7/100))),0,(H251/(F251*H$7/100))*100)</f>
        <v>93.63295880149812</v>
      </c>
      <c r="I252" s="72">
        <f>IF((ISERROR(I251/(G251*I$7/100))),0,(I251/(G251*I$7/100))*100)</f>
        <v>93.720712277413313</v>
      </c>
      <c r="J252" s="73">
        <f>IF((ISERROR(J251/(H251*J$7/100))),0,(J251/(H251*J$7/100))*100)</f>
        <v>95.238095238095227</v>
      </c>
      <c r="K252" s="72">
        <f>IF((ISERROR(K251/(I251*K$7/100))),0,(K251/(I251*K$7/100))*100)</f>
        <v>95.328884652049567</v>
      </c>
      <c r="L252" s="11"/>
    </row>
    <row r="253" spans="1:12" ht="16.5" customHeight="1" x14ac:dyDescent="0.15">
      <c r="A253" s="74" t="s">
        <v>25</v>
      </c>
      <c r="B253" s="62" t="s">
        <v>15</v>
      </c>
      <c r="C253" s="73">
        <f t="shared" ref="C253:K253" si="42">SUM(C254:C258)</f>
        <v>0</v>
      </c>
      <c r="D253" s="69">
        <f t="shared" si="42"/>
        <v>0</v>
      </c>
      <c r="E253" s="70">
        <f t="shared" si="42"/>
        <v>0</v>
      </c>
      <c r="F253" s="71">
        <f t="shared" si="42"/>
        <v>0</v>
      </c>
      <c r="G253" s="72">
        <f t="shared" si="42"/>
        <v>0</v>
      </c>
      <c r="H253" s="73">
        <f t="shared" si="42"/>
        <v>0</v>
      </c>
      <c r="I253" s="72">
        <f t="shared" si="42"/>
        <v>0</v>
      </c>
      <c r="J253" s="73">
        <f t="shared" si="42"/>
        <v>0</v>
      </c>
      <c r="K253" s="72">
        <f t="shared" si="42"/>
        <v>0</v>
      </c>
      <c r="L253" s="11"/>
    </row>
    <row r="254" spans="1:12" ht="16.5" customHeight="1" x14ac:dyDescent="0.15">
      <c r="A254" s="75"/>
      <c r="B254" s="76" t="s">
        <v>15</v>
      </c>
      <c r="C254" s="77"/>
      <c r="D254" s="78"/>
      <c r="E254" s="79"/>
      <c r="F254" s="80"/>
      <c r="G254" s="81"/>
      <c r="H254" s="77"/>
      <c r="I254" s="81"/>
      <c r="J254" s="77"/>
      <c r="K254" s="81"/>
      <c r="L254" s="11"/>
    </row>
    <row r="255" spans="1:12" ht="16.5" customHeight="1" x14ac:dyDescent="0.15">
      <c r="A255" s="75"/>
      <c r="B255" s="76" t="s">
        <v>15</v>
      </c>
      <c r="C255" s="77"/>
      <c r="D255" s="78"/>
      <c r="E255" s="79"/>
      <c r="F255" s="80"/>
      <c r="G255" s="81"/>
      <c r="H255" s="77"/>
      <c r="I255" s="81"/>
      <c r="J255" s="77"/>
      <c r="K255" s="81"/>
      <c r="L255" s="11"/>
    </row>
    <row r="256" spans="1:12" ht="16.5" customHeight="1" x14ac:dyDescent="0.15">
      <c r="A256" s="75"/>
      <c r="B256" s="76" t="s">
        <v>15</v>
      </c>
      <c r="C256" s="77"/>
      <c r="D256" s="78"/>
      <c r="E256" s="79"/>
      <c r="F256" s="80"/>
      <c r="G256" s="81"/>
      <c r="H256" s="77"/>
      <c r="I256" s="81"/>
      <c r="J256" s="77"/>
      <c r="K256" s="81"/>
      <c r="L256" s="11"/>
    </row>
    <row r="257" spans="1:12" ht="16.5" customHeight="1" x14ac:dyDescent="0.15">
      <c r="A257" s="75"/>
      <c r="B257" s="76" t="s">
        <v>15</v>
      </c>
      <c r="C257" s="77"/>
      <c r="D257" s="78"/>
      <c r="E257" s="79"/>
      <c r="F257" s="80"/>
      <c r="G257" s="81"/>
      <c r="H257" s="77"/>
      <c r="I257" s="81"/>
      <c r="J257" s="77"/>
      <c r="K257" s="81"/>
      <c r="L257" s="11"/>
    </row>
    <row r="258" spans="1:12" ht="16.5" customHeight="1" x14ac:dyDescent="0.15">
      <c r="A258" s="99"/>
      <c r="B258" s="100" t="s">
        <v>15</v>
      </c>
      <c r="C258" s="101"/>
      <c r="D258" s="102"/>
      <c r="E258" s="103"/>
      <c r="F258" s="104"/>
      <c r="G258" s="105"/>
      <c r="H258" s="101"/>
      <c r="I258" s="105"/>
      <c r="J258" s="101"/>
      <c r="K258" s="103"/>
      <c r="L258" s="11"/>
    </row>
    <row r="259" spans="1:12" ht="16.5" customHeight="1" x14ac:dyDescent="0.15">
      <c r="A259" s="188" t="s">
        <v>64</v>
      </c>
      <c r="B259" s="37" t="s">
        <v>15</v>
      </c>
      <c r="C259" s="124">
        <v>5265</v>
      </c>
      <c r="D259" s="125">
        <v>4063</v>
      </c>
      <c r="E259" s="114">
        <v>2482.4</v>
      </c>
      <c r="F259" s="115">
        <v>412</v>
      </c>
      <c r="G259" s="116">
        <v>432</v>
      </c>
      <c r="H259" s="112">
        <v>416</v>
      </c>
      <c r="I259" s="116">
        <v>436</v>
      </c>
      <c r="J259" s="112">
        <v>421</v>
      </c>
      <c r="K259" s="116">
        <v>441</v>
      </c>
      <c r="L259" s="11"/>
    </row>
    <row r="260" spans="1:12" ht="25.5" customHeight="1" x14ac:dyDescent="0.15">
      <c r="A260" s="189" t="s">
        <v>24</v>
      </c>
      <c r="B260" s="62" t="s">
        <v>21</v>
      </c>
      <c r="C260" s="68">
        <v>417.5</v>
      </c>
      <c r="D260" s="69">
        <f>IF((ISERROR(D259/(C259*D$7/100))),0,(D259/(C259*D$7/100))*100)</f>
        <v>72.324264764127307</v>
      </c>
      <c r="E260" s="70">
        <f>IF((ISERROR(E259/(D259*E$7/100))),0,(E259/(D259*E$7/100))*100)</f>
        <v>55.796996393559439</v>
      </c>
      <c r="F260" s="71">
        <f>IF((ISERROR(F259/(E259*F$7/100))),0,(F259/(E259*F$7/100))*100)</f>
        <v>15.525576956064427</v>
      </c>
      <c r="G260" s="72">
        <f>IF((ISERROR(G259/(E259*G$7/100))),0,(G259/(E259*G$7/100))*100)</f>
        <v>16.294488479796644</v>
      </c>
      <c r="H260" s="73">
        <f>IF((ISERROR(H259/(F259*H$7/100))),0,(H259/(F259*H$7/100))*100)</f>
        <v>94.542016653939868</v>
      </c>
      <c r="I260" s="72">
        <f>IF((ISERROR(I259/(G259*I$7/100))),0,(I259/(G259*I$7/100))*100)</f>
        <v>94.588496650352312</v>
      </c>
      <c r="J260" s="73">
        <f>IF((ISERROR(J259/(H259*J$7/100))),0,(J259/(H259*J$7/100))*100)</f>
        <v>96.382783882783883</v>
      </c>
      <c r="K260" s="72">
        <f>IF((ISERROR(K259/(I259*K$7/100))),0,(K259/(I259*K$7/100))*100)</f>
        <v>96.422105806316182</v>
      </c>
      <c r="L260" s="11"/>
    </row>
    <row r="261" spans="1:12" ht="16.5" customHeight="1" x14ac:dyDescent="0.15">
      <c r="A261" s="74" t="s">
        <v>25</v>
      </c>
      <c r="B261" s="62" t="s">
        <v>15</v>
      </c>
      <c r="C261" s="73">
        <f t="shared" ref="C261:K261" si="43">SUM(C262:C268)</f>
        <v>0</v>
      </c>
      <c r="D261" s="69">
        <f t="shared" si="43"/>
        <v>0</v>
      </c>
      <c r="E261" s="70">
        <f t="shared" si="43"/>
        <v>0</v>
      </c>
      <c r="F261" s="71">
        <f t="shared" si="43"/>
        <v>0</v>
      </c>
      <c r="G261" s="72">
        <f t="shared" si="43"/>
        <v>0</v>
      </c>
      <c r="H261" s="73">
        <f t="shared" si="43"/>
        <v>0</v>
      </c>
      <c r="I261" s="72">
        <f t="shared" si="43"/>
        <v>0</v>
      </c>
      <c r="J261" s="73">
        <f t="shared" si="43"/>
        <v>0</v>
      </c>
      <c r="K261" s="72">
        <f t="shared" si="43"/>
        <v>0</v>
      </c>
      <c r="L261" s="11"/>
    </row>
    <row r="262" spans="1:12" ht="16.5" customHeight="1" x14ac:dyDescent="0.15">
      <c r="A262" s="75"/>
      <c r="B262" s="76" t="s">
        <v>15</v>
      </c>
      <c r="C262" s="77"/>
      <c r="D262" s="78"/>
      <c r="E262" s="79"/>
      <c r="F262" s="80"/>
      <c r="G262" s="81"/>
      <c r="H262" s="77"/>
      <c r="I262" s="81"/>
      <c r="J262" s="77"/>
      <c r="K262" s="81"/>
      <c r="L262" s="11"/>
    </row>
    <row r="263" spans="1:12" ht="16.5" customHeight="1" x14ac:dyDescent="0.15">
      <c r="A263" s="75"/>
      <c r="B263" s="76" t="s">
        <v>15</v>
      </c>
      <c r="C263" s="77"/>
      <c r="D263" s="78"/>
      <c r="E263" s="79"/>
      <c r="F263" s="80"/>
      <c r="G263" s="81"/>
      <c r="H263" s="77"/>
      <c r="I263" s="81"/>
      <c r="J263" s="77"/>
      <c r="K263" s="81"/>
      <c r="L263" s="11"/>
    </row>
    <row r="264" spans="1:12" ht="16.5" customHeight="1" x14ac:dyDescent="0.15">
      <c r="A264" s="75"/>
      <c r="B264" s="76" t="s">
        <v>15</v>
      </c>
      <c r="C264" s="77"/>
      <c r="D264" s="78"/>
      <c r="E264" s="79"/>
      <c r="F264" s="80"/>
      <c r="G264" s="81"/>
      <c r="H264" s="77"/>
      <c r="I264" s="81"/>
      <c r="J264" s="77"/>
      <c r="K264" s="81"/>
      <c r="L264" s="11"/>
    </row>
    <row r="265" spans="1:12" ht="16.5" customHeight="1" x14ac:dyDescent="0.15">
      <c r="A265" s="75"/>
      <c r="B265" s="76" t="s">
        <v>15</v>
      </c>
      <c r="C265" s="77"/>
      <c r="D265" s="78"/>
      <c r="E265" s="79"/>
      <c r="F265" s="80"/>
      <c r="G265" s="81"/>
      <c r="H265" s="77"/>
      <c r="I265" s="81"/>
      <c r="J265" s="77"/>
      <c r="K265" s="81"/>
      <c r="L265" s="11"/>
    </row>
    <row r="266" spans="1:12" ht="16.5" customHeight="1" x14ac:dyDescent="0.15">
      <c r="A266" s="75"/>
      <c r="B266" s="76" t="s">
        <v>15</v>
      </c>
      <c r="C266" s="77"/>
      <c r="D266" s="78"/>
      <c r="E266" s="79"/>
      <c r="F266" s="80"/>
      <c r="G266" s="81"/>
      <c r="H266" s="77"/>
      <c r="I266" s="81"/>
      <c r="J266" s="77"/>
      <c r="K266" s="81"/>
      <c r="L266" s="11"/>
    </row>
    <row r="267" spans="1:12" ht="16.5" customHeight="1" x14ac:dyDescent="0.15">
      <c r="A267" s="75"/>
      <c r="B267" s="76" t="s">
        <v>15</v>
      </c>
      <c r="C267" s="77"/>
      <c r="D267" s="78"/>
      <c r="E267" s="79"/>
      <c r="F267" s="80"/>
      <c r="G267" s="81"/>
      <c r="H267" s="77"/>
      <c r="I267" s="81"/>
      <c r="J267" s="77"/>
      <c r="K267" s="81"/>
      <c r="L267" s="11"/>
    </row>
    <row r="268" spans="1:12" ht="16.5" customHeight="1" x14ac:dyDescent="0.15">
      <c r="A268" s="99"/>
      <c r="B268" s="100" t="s">
        <v>15</v>
      </c>
      <c r="C268" s="101"/>
      <c r="D268" s="102"/>
      <c r="E268" s="103"/>
      <c r="F268" s="104"/>
      <c r="G268" s="105"/>
      <c r="H268" s="101"/>
      <c r="I268" s="105"/>
      <c r="J268" s="101"/>
      <c r="K268" s="103"/>
      <c r="L268" s="11"/>
    </row>
    <row r="269" spans="1:12" ht="16.5" customHeight="1" x14ac:dyDescent="0.15">
      <c r="A269" s="188" t="s">
        <v>65</v>
      </c>
      <c r="B269" s="37" t="s">
        <v>15</v>
      </c>
      <c r="C269" s="124"/>
      <c r="D269" s="125"/>
      <c r="E269" s="114">
        <v>3918.2</v>
      </c>
      <c r="F269" s="115">
        <v>3083.2</v>
      </c>
      <c r="G269" s="116">
        <v>3083.2</v>
      </c>
      <c r="H269" s="112">
        <v>3572.5</v>
      </c>
      <c r="I269" s="116">
        <v>3572.5</v>
      </c>
      <c r="J269" s="112">
        <v>0</v>
      </c>
      <c r="K269" s="116">
        <v>0</v>
      </c>
      <c r="L269" s="11"/>
    </row>
    <row r="270" spans="1:12" ht="16.5" customHeight="1" x14ac:dyDescent="0.15">
      <c r="A270" s="189" t="s">
        <v>24</v>
      </c>
      <c r="B270" s="62" t="s">
        <v>21</v>
      </c>
      <c r="C270" s="68"/>
      <c r="D270" s="69">
        <f>IF((ISERROR(D269/(C269*D$7/100))),0,(D269/(C269*D$7/100))*100)</f>
        <v>0</v>
      </c>
      <c r="E270" s="70">
        <f>IF((ISERROR(E269/(D269*E$7/100))),0,(E269/(D269*E$7/100))*100)</f>
        <v>0</v>
      </c>
      <c r="F270" s="71">
        <f>IF((ISERROR(F269/(E269*F$7/100))),0,(F269/(E269*F$7/100))*100)</f>
        <v>73.610097303705487</v>
      </c>
      <c r="G270" s="72">
        <f>IF((ISERROR(G269/(E269*G$7/100))),0,(G269/(E269*G$7/100))*100)</f>
        <v>73.679020615787621</v>
      </c>
      <c r="H270" s="73">
        <f>IF((ISERROR(H269/(F269*H$7/100))),0,(H269/(F269*H$7/100))*100)</f>
        <v>108.49239274726004</v>
      </c>
      <c r="I270" s="72">
        <f>IF((ISERROR(I269/(G269*I$7/100))),0,(I269/(G269*I$7/100))*100)</f>
        <v>108.59407259050955</v>
      </c>
      <c r="J270" s="73">
        <f>IF((ISERROR(J269/(H269*J$7/100))),0,(J269/(H269*J$7/100))*100)</f>
        <v>0</v>
      </c>
      <c r="K270" s="72">
        <f>IF((ISERROR(K269/(I269*K$7/100))),0,(K269/(I269*K$7/100))*100)</f>
        <v>0</v>
      </c>
      <c r="L270" s="11"/>
    </row>
    <row r="271" spans="1:12" ht="16.5" customHeight="1" x14ac:dyDescent="0.15">
      <c r="A271" s="74" t="s">
        <v>25</v>
      </c>
      <c r="B271" s="62" t="s">
        <v>15</v>
      </c>
      <c r="C271" s="73">
        <f t="shared" ref="C271:K271" si="44">C274+C273+C272</f>
        <v>0</v>
      </c>
      <c r="D271" s="69">
        <f t="shared" si="44"/>
        <v>0</v>
      </c>
      <c r="E271" s="72">
        <f t="shared" si="44"/>
        <v>0</v>
      </c>
      <c r="F271" s="73">
        <f t="shared" si="44"/>
        <v>0</v>
      </c>
      <c r="G271" s="72">
        <f t="shared" si="44"/>
        <v>0</v>
      </c>
      <c r="H271" s="73">
        <f t="shared" si="44"/>
        <v>0</v>
      </c>
      <c r="I271" s="72">
        <f t="shared" si="44"/>
        <v>0</v>
      </c>
      <c r="J271" s="73">
        <f t="shared" si="44"/>
        <v>0</v>
      </c>
      <c r="K271" s="69">
        <f t="shared" si="44"/>
        <v>0</v>
      </c>
      <c r="L271" s="11"/>
    </row>
    <row r="272" spans="1:12" ht="16.5" customHeight="1" x14ac:dyDescent="0.15">
      <c r="A272" s="75"/>
      <c r="B272" s="76" t="s">
        <v>15</v>
      </c>
      <c r="C272" s="77"/>
      <c r="D272" s="78"/>
      <c r="E272" s="79"/>
      <c r="F272" s="80"/>
      <c r="G272" s="81"/>
      <c r="H272" s="77"/>
      <c r="I272" s="81"/>
      <c r="J272" s="77"/>
      <c r="K272" s="81"/>
      <c r="L272" s="11"/>
    </row>
    <row r="273" spans="1:12" ht="16.5" customHeight="1" x14ac:dyDescent="0.15">
      <c r="A273" s="75"/>
      <c r="B273" s="76" t="s">
        <v>15</v>
      </c>
      <c r="C273" s="77"/>
      <c r="D273" s="78"/>
      <c r="E273" s="79"/>
      <c r="F273" s="80"/>
      <c r="G273" s="81"/>
      <c r="H273" s="77"/>
      <c r="I273" s="81"/>
      <c r="J273" s="77"/>
      <c r="K273" s="81"/>
      <c r="L273" s="11"/>
    </row>
    <row r="274" spans="1:12" ht="16.5" customHeight="1" x14ac:dyDescent="0.15">
      <c r="A274" s="99"/>
      <c r="B274" s="100" t="s">
        <v>15</v>
      </c>
      <c r="C274" s="144"/>
      <c r="D274" s="102"/>
      <c r="E274" s="103"/>
      <c r="F274" s="104"/>
      <c r="G274" s="105"/>
      <c r="H274" s="101"/>
      <c r="I274" s="105"/>
      <c r="J274" s="101"/>
      <c r="K274" s="103"/>
      <c r="L274" s="11"/>
    </row>
    <row r="275" spans="1:12" ht="44.25" customHeight="1" x14ac:dyDescent="0.15">
      <c r="A275" s="145" t="s">
        <v>66</v>
      </c>
      <c r="B275" s="146"/>
      <c r="C275" s="147">
        <f t="shared" ref="C275:K275" si="45">C276+C280</f>
        <v>720441</v>
      </c>
      <c r="D275" s="147">
        <f t="shared" si="45"/>
        <v>648169</v>
      </c>
      <c r="E275" s="147">
        <f t="shared" si="45"/>
        <v>599292.4</v>
      </c>
      <c r="F275" s="148">
        <f t="shared" si="45"/>
        <v>537177.19999999995</v>
      </c>
      <c r="G275" s="147">
        <f t="shared" si="45"/>
        <v>574220.19999999995</v>
      </c>
      <c r="H275" s="148">
        <f t="shared" si="45"/>
        <v>357289.5</v>
      </c>
      <c r="I275" s="147">
        <f t="shared" si="45"/>
        <v>372339.5</v>
      </c>
      <c r="J275" s="148">
        <f t="shared" si="45"/>
        <v>347846</v>
      </c>
      <c r="K275" s="147">
        <f t="shared" si="45"/>
        <v>367896</v>
      </c>
      <c r="L275" s="11"/>
    </row>
    <row r="276" spans="1:12" ht="29.25" customHeight="1" x14ac:dyDescent="0.15">
      <c r="A276" s="74" t="s">
        <v>67</v>
      </c>
      <c r="B276" s="62" t="s">
        <v>15</v>
      </c>
      <c r="C276" s="73">
        <v>274932</v>
      </c>
      <c r="D276" s="69">
        <v>504475</v>
      </c>
      <c r="E276" s="70">
        <f t="shared" ref="E276:K276" si="46">E277+E278+E279</f>
        <v>419141</v>
      </c>
      <c r="F276" s="71">
        <f t="shared" si="46"/>
        <v>346774</v>
      </c>
      <c r="G276" s="72">
        <f t="shared" si="46"/>
        <v>383774</v>
      </c>
      <c r="H276" s="73">
        <f t="shared" si="46"/>
        <v>309300</v>
      </c>
      <c r="I276" s="72">
        <f t="shared" si="46"/>
        <v>324300</v>
      </c>
      <c r="J276" s="73">
        <f t="shared" si="46"/>
        <v>333400</v>
      </c>
      <c r="K276" s="72">
        <f t="shared" si="46"/>
        <v>353400</v>
      </c>
      <c r="L276" s="11"/>
    </row>
    <row r="277" spans="1:12" ht="13.5" customHeight="1" x14ac:dyDescent="0.15">
      <c r="A277" s="36" t="s">
        <v>68</v>
      </c>
      <c r="B277" s="62" t="s">
        <v>15</v>
      </c>
      <c r="C277" s="68">
        <v>137263</v>
      </c>
      <c r="D277" s="149">
        <v>258303</v>
      </c>
      <c r="E277" s="65">
        <v>191530</v>
      </c>
      <c r="F277" s="66">
        <v>191150</v>
      </c>
      <c r="G277" s="67">
        <v>221150</v>
      </c>
      <c r="H277" s="68">
        <v>164427</v>
      </c>
      <c r="I277" s="67">
        <v>217300</v>
      </c>
      <c r="J277" s="68">
        <v>149090</v>
      </c>
      <c r="K277" s="67">
        <v>159090</v>
      </c>
      <c r="L277" s="11"/>
    </row>
    <row r="278" spans="1:12" ht="13.5" customHeight="1" x14ac:dyDescent="0.15">
      <c r="A278" s="36" t="s">
        <v>69</v>
      </c>
      <c r="B278" s="62" t="s">
        <v>15</v>
      </c>
      <c r="C278" s="68">
        <v>117704</v>
      </c>
      <c r="D278" s="149">
        <v>236005</v>
      </c>
      <c r="E278" s="65">
        <v>213511</v>
      </c>
      <c r="F278" s="66">
        <v>148624</v>
      </c>
      <c r="G278" s="67">
        <v>155624</v>
      </c>
      <c r="H278" s="68">
        <v>136373</v>
      </c>
      <c r="I278" s="67">
        <v>98500</v>
      </c>
      <c r="J278" s="68">
        <v>176310</v>
      </c>
      <c r="K278" s="67">
        <v>186310</v>
      </c>
      <c r="L278" s="11"/>
    </row>
    <row r="279" spans="1:12" ht="13.5" customHeight="1" x14ac:dyDescent="0.15">
      <c r="A279" s="61" t="s">
        <v>70</v>
      </c>
      <c r="B279" s="44" t="s">
        <v>15</v>
      </c>
      <c r="C279" s="150">
        <v>19965</v>
      </c>
      <c r="D279" s="151">
        <v>10167</v>
      </c>
      <c r="E279" s="152">
        <v>14100</v>
      </c>
      <c r="F279" s="153">
        <v>7000</v>
      </c>
      <c r="G279" s="154">
        <v>7000</v>
      </c>
      <c r="H279" s="150">
        <v>8500</v>
      </c>
      <c r="I279" s="154">
        <v>8500</v>
      </c>
      <c r="J279" s="150">
        <v>8000</v>
      </c>
      <c r="K279" s="152">
        <v>8000</v>
      </c>
      <c r="L279" s="11"/>
    </row>
    <row r="280" spans="1:12" ht="30.75" customHeight="1" x14ac:dyDescent="0.15">
      <c r="A280" s="155" t="s">
        <v>71</v>
      </c>
      <c r="B280" s="37" t="s">
        <v>15</v>
      </c>
      <c r="C280" s="156">
        <v>445509</v>
      </c>
      <c r="D280" s="106">
        <v>143694</v>
      </c>
      <c r="E280" s="157">
        <f t="shared" ref="E280:K280" si="47">E281+E282+E283+E287+E288</f>
        <v>180151.4</v>
      </c>
      <c r="F280" s="108">
        <f t="shared" si="47"/>
        <v>190403.20000000001</v>
      </c>
      <c r="G280" s="158">
        <f t="shared" si="47"/>
        <v>190446.2</v>
      </c>
      <c r="H280" s="156">
        <f t="shared" si="47"/>
        <v>47989.5</v>
      </c>
      <c r="I280" s="158">
        <f t="shared" si="47"/>
        <v>48039.5</v>
      </c>
      <c r="J280" s="156">
        <f t="shared" si="47"/>
        <v>14446</v>
      </c>
      <c r="K280" s="158">
        <f t="shared" si="47"/>
        <v>14496</v>
      </c>
      <c r="L280" s="11"/>
    </row>
    <row r="281" spans="1:12" ht="14.25" customHeight="1" x14ac:dyDescent="0.15">
      <c r="A281" s="36" t="s">
        <v>72</v>
      </c>
      <c r="B281" s="62" t="s">
        <v>15</v>
      </c>
      <c r="C281" s="68">
        <v>380176</v>
      </c>
      <c r="D281" s="149">
        <v>123411</v>
      </c>
      <c r="E281" s="65">
        <v>162000</v>
      </c>
      <c r="F281" s="66">
        <v>183000</v>
      </c>
      <c r="G281" s="67">
        <v>183000</v>
      </c>
      <c r="H281" s="68">
        <v>40000</v>
      </c>
      <c r="I281" s="67">
        <v>40000</v>
      </c>
      <c r="J281" s="68">
        <v>10000</v>
      </c>
      <c r="K281" s="67">
        <v>10000</v>
      </c>
      <c r="L281" s="11"/>
    </row>
    <row r="282" spans="1:12" ht="14.25" customHeight="1" x14ac:dyDescent="0.15">
      <c r="A282" s="36" t="s">
        <v>73</v>
      </c>
      <c r="B282" s="62" t="s">
        <v>15</v>
      </c>
      <c r="C282" s="68">
        <v>1997</v>
      </c>
      <c r="D282" s="149">
        <v>0</v>
      </c>
      <c r="E282" s="65">
        <v>0</v>
      </c>
      <c r="F282" s="66">
        <v>0</v>
      </c>
      <c r="G282" s="67">
        <v>0</v>
      </c>
      <c r="H282" s="68">
        <v>0</v>
      </c>
      <c r="I282" s="67">
        <v>0</v>
      </c>
      <c r="J282" s="68">
        <v>0</v>
      </c>
      <c r="K282" s="67">
        <v>0</v>
      </c>
      <c r="L282" s="11"/>
    </row>
    <row r="283" spans="1:12" ht="14.25" customHeight="1" x14ac:dyDescent="0.15">
      <c r="A283" s="36" t="s">
        <v>74</v>
      </c>
      <c r="B283" s="62" t="s">
        <v>15</v>
      </c>
      <c r="C283" s="73">
        <v>14022</v>
      </c>
      <c r="D283" s="69">
        <v>17690</v>
      </c>
      <c r="E283" s="70">
        <f t="shared" ref="E283:K283" si="48">E284+E285+E286</f>
        <v>10648.4</v>
      </c>
      <c r="F283" s="71">
        <f t="shared" si="48"/>
        <v>5853.2</v>
      </c>
      <c r="G283" s="72">
        <f t="shared" si="48"/>
        <v>5896.2</v>
      </c>
      <c r="H283" s="73">
        <f t="shared" si="48"/>
        <v>6439.5</v>
      </c>
      <c r="I283" s="72">
        <f t="shared" si="48"/>
        <v>6489.5</v>
      </c>
      <c r="J283" s="73">
        <f t="shared" si="48"/>
        <v>2896</v>
      </c>
      <c r="K283" s="72">
        <f t="shared" si="48"/>
        <v>2946</v>
      </c>
      <c r="L283" s="11"/>
    </row>
    <row r="284" spans="1:12" ht="14.25" customHeight="1" x14ac:dyDescent="0.15">
      <c r="A284" s="36" t="s">
        <v>75</v>
      </c>
      <c r="B284" s="62" t="s">
        <v>15</v>
      </c>
      <c r="C284" s="63">
        <v>11860</v>
      </c>
      <c r="D284" s="64">
        <v>9678</v>
      </c>
      <c r="E284" s="65">
        <v>6078.5</v>
      </c>
      <c r="F284" s="66">
        <v>3848.6</v>
      </c>
      <c r="G284" s="67">
        <v>3851.6</v>
      </c>
      <c r="H284" s="68">
        <v>4350.8999999999996</v>
      </c>
      <c r="I284" s="67">
        <v>4360.8999999999996</v>
      </c>
      <c r="J284" s="68">
        <v>870</v>
      </c>
      <c r="K284" s="67">
        <v>880</v>
      </c>
      <c r="L284" s="11"/>
    </row>
    <row r="285" spans="1:12" ht="14.25" customHeight="1" x14ac:dyDescent="0.15">
      <c r="A285" s="36" t="s">
        <v>76</v>
      </c>
      <c r="B285" s="62" t="s">
        <v>15</v>
      </c>
      <c r="C285" s="63">
        <v>1804</v>
      </c>
      <c r="D285" s="64">
        <v>5757</v>
      </c>
      <c r="E285" s="65">
        <v>1784.4</v>
      </c>
      <c r="F285" s="66">
        <v>875.8</v>
      </c>
      <c r="G285" s="67">
        <v>890.8</v>
      </c>
      <c r="H285" s="68">
        <v>890.8</v>
      </c>
      <c r="I285" s="67">
        <v>905.8</v>
      </c>
      <c r="J285" s="68">
        <v>865</v>
      </c>
      <c r="K285" s="67">
        <v>880</v>
      </c>
      <c r="L285" s="11"/>
    </row>
    <row r="286" spans="1:12" ht="14.25" customHeight="1" x14ac:dyDescent="0.15">
      <c r="A286" s="36" t="s">
        <v>77</v>
      </c>
      <c r="B286" s="62" t="s">
        <v>15</v>
      </c>
      <c r="C286" s="63">
        <v>358</v>
      </c>
      <c r="D286" s="64">
        <v>2255</v>
      </c>
      <c r="E286" s="65">
        <v>2785.5</v>
      </c>
      <c r="F286" s="66">
        <v>1128.8</v>
      </c>
      <c r="G286" s="67">
        <v>1153.8</v>
      </c>
      <c r="H286" s="68">
        <v>1197.8</v>
      </c>
      <c r="I286" s="67">
        <v>1222.8</v>
      </c>
      <c r="J286" s="68">
        <v>1161</v>
      </c>
      <c r="K286" s="67">
        <v>1186</v>
      </c>
      <c r="L286" s="11"/>
    </row>
    <row r="287" spans="1:12" ht="14.25" customHeight="1" x14ac:dyDescent="0.15">
      <c r="A287" s="36" t="s">
        <v>78</v>
      </c>
      <c r="B287" s="62" t="s">
        <v>15</v>
      </c>
      <c r="C287" s="68">
        <v>917</v>
      </c>
      <c r="D287" s="149">
        <v>2447</v>
      </c>
      <c r="E287" s="65">
        <v>1550</v>
      </c>
      <c r="F287" s="66">
        <v>1550</v>
      </c>
      <c r="G287" s="67">
        <v>1550</v>
      </c>
      <c r="H287" s="68">
        <v>1550</v>
      </c>
      <c r="I287" s="67">
        <v>1550</v>
      </c>
      <c r="J287" s="68">
        <v>1550</v>
      </c>
      <c r="K287" s="67">
        <v>1550</v>
      </c>
      <c r="L287" s="11"/>
    </row>
    <row r="288" spans="1:12" ht="14.25" customHeight="1" x14ac:dyDescent="0.15">
      <c r="A288" s="36" t="s">
        <v>79</v>
      </c>
      <c r="B288" s="62" t="s">
        <v>15</v>
      </c>
      <c r="C288" s="68">
        <v>48397</v>
      </c>
      <c r="D288" s="149">
        <v>146</v>
      </c>
      <c r="E288" s="65">
        <v>5953</v>
      </c>
      <c r="F288" s="66"/>
      <c r="G288" s="67"/>
      <c r="H288" s="68"/>
      <c r="I288" s="67"/>
      <c r="J288" s="68"/>
      <c r="K288" s="67"/>
      <c r="L288" s="11"/>
    </row>
    <row r="289" spans="1:12" ht="14.25" customHeight="1" x14ac:dyDescent="0.15">
      <c r="A289" s="43" t="s">
        <v>80</v>
      </c>
      <c r="B289" s="44" t="s">
        <v>15</v>
      </c>
      <c r="C289" s="150"/>
      <c r="D289" s="151"/>
      <c r="E289" s="152"/>
      <c r="F289" s="153"/>
      <c r="G289" s="154"/>
      <c r="H289" s="150"/>
      <c r="I289" s="154"/>
      <c r="J289" s="150"/>
      <c r="K289" s="152"/>
      <c r="L289" s="11"/>
    </row>
    <row r="290" spans="1:12" ht="42.75" customHeight="1" x14ac:dyDescent="0.15">
      <c r="A290" s="159" t="s">
        <v>81</v>
      </c>
      <c r="B290" s="37"/>
      <c r="C290" s="60"/>
      <c r="D290" s="56"/>
      <c r="E290" s="57"/>
      <c r="F290" s="58"/>
      <c r="G290" s="59"/>
      <c r="H290" s="60"/>
      <c r="I290" s="59"/>
      <c r="J290" s="60"/>
      <c r="K290" s="59"/>
      <c r="L290" s="11"/>
    </row>
    <row r="291" spans="1:12" ht="11.25" customHeight="1" x14ac:dyDescent="0.15">
      <c r="A291" s="74" t="s">
        <v>82</v>
      </c>
      <c r="B291" s="62" t="s">
        <v>15</v>
      </c>
      <c r="C291" s="73">
        <f t="shared" ref="C291:K291" si="49">C293+C294</f>
        <v>13664</v>
      </c>
      <c r="D291" s="69">
        <f t="shared" si="49"/>
        <v>15435</v>
      </c>
      <c r="E291" s="70">
        <f t="shared" si="49"/>
        <v>7862.9</v>
      </c>
      <c r="F291" s="71">
        <f t="shared" si="49"/>
        <v>4724.3999999999996</v>
      </c>
      <c r="G291" s="72">
        <f t="shared" si="49"/>
        <v>4742.3999999999996</v>
      </c>
      <c r="H291" s="73">
        <f t="shared" si="49"/>
        <v>5241.7</v>
      </c>
      <c r="I291" s="72">
        <f t="shared" si="49"/>
        <v>5266.7</v>
      </c>
      <c r="J291" s="73">
        <f t="shared" si="49"/>
        <v>1735</v>
      </c>
      <c r="K291" s="72">
        <f t="shared" si="49"/>
        <v>1760</v>
      </c>
      <c r="L291" s="11"/>
    </row>
    <row r="292" spans="1:12" ht="11.25" customHeight="1" x14ac:dyDescent="0.15">
      <c r="A292" s="74" t="s">
        <v>83</v>
      </c>
      <c r="B292" s="62"/>
      <c r="C292" s="160"/>
      <c r="D292" s="161"/>
      <c r="E292" s="162"/>
      <c r="F292" s="163"/>
      <c r="G292" s="164"/>
      <c r="H292" s="160"/>
      <c r="I292" s="164"/>
      <c r="J292" s="160"/>
      <c r="K292" s="164"/>
      <c r="L292" s="11"/>
    </row>
    <row r="293" spans="1:12" ht="15.75" customHeight="1" x14ac:dyDescent="0.15">
      <c r="A293" s="36" t="s">
        <v>84</v>
      </c>
      <c r="B293" s="62" t="s">
        <v>15</v>
      </c>
      <c r="C293" s="68">
        <v>11860</v>
      </c>
      <c r="D293" s="149">
        <v>9678</v>
      </c>
      <c r="E293" s="65">
        <v>6078.5</v>
      </c>
      <c r="F293" s="66">
        <v>3848.6</v>
      </c>
      <c r="G293" s="67">
        <v>3851.6</v>
      </c>
      <c r="H293" s="68">
        <v>4350.8999999999996</v>
      </c>
      <c r="I293" s="67">
        <v>4360.8999999999996</v>
      </c>
      <c r="J293" s="68">
        <v>870</v>
      </c>
      <c r="K293" s="67">
        <v>880</v>
      </c>
      <c r="L293" s="11"/>
    </row>
    <row r="294" spans="1:12" ht="15" customHeight="1" x14ac:dyDescent="0.15">
      <c r="A294" s="43" t="s">
        <v>85</v>
      </c>
      <c r="B294" s="44" t="s">
        <v>15</v>
      </c>
      <c r="C294" s="150">
        <v>1804</v>
      </c>
      <c r="D294" s="151">
        <v>5757</v>
      </c>
      <c r="E294" s="152">
        <v>1784.4</v>
      </c>
      <c r="F294" s="153">
        <v>875.8</v>
      </c>
      <c r="G294" s="154">
        <v>890.8</v>
      </c>
      <c r="H294" s="150">
        <v>890.8</v>
      </c>
      <c r="I294" s="154">
        <v>905.8</v>
      </c>
      <c r="J294" s="150">
        <v>865</v>
      </c>
      <c r="K294" s="152">
        <v>880</v>
      </c>
      <c r="L294" s="11"/>
    </row>
    <row r="295" spans="1:12" ht="42.75" customHeight="1" x14ac:dyDescent="0.15">
      <c r="A295" s="159" t="s">
        <v>86</v>
      </c>
      <c r="B295" s="37"/>
      <c r="C295" s="165"/>
      <c r="D295" s="56"/>
      <c r="E295" s="57"/>
      <c r="F295" s="58"/>
      <c r="G295" s="59"/>
      <c r="H295" s="60"/>
      <c r="I295" s="59"/>
      <c r="J295" s="60"/>
      <c r="K295" s="59"/>
      <c r="L295" s="11"/>
    </row>
    <row r="296" spans="1:12" ht="15.75" customHeight="1" x14ac:dyDescent="0.15">
      <c r="A296" s="74" t="s">
        <v>82</v>
      </c>
      <c r="B296" s="62" t="s">
        <v>15</v>
      </c>
      <c r="C296" s="68">
        <v>358</v>
      </c>
      <c r="D296" s="149">
        <v>2255</v>
      </c>
      <c r="E296" s="65">
        <v>2785.5</v>
      </c>
      <c r="F296" s="66">
        <v>1128.8</v>
      </c>
      <c r="G296" s="67">
        <v>1153.8</v>
      </c>
      <c r="H296" s="68">
        <v>1197.8</v>
      </c>
      <c r="I296" s="67">
        <v>1222.8</v>
      </c>
      <c r="J296" s="68">
        <v>1161</v>
      </c>
      <c r="K296" s="67">
        <v>1186</v>
      </c>
      <c r="L296" s="11"/>
    </row>
    <row r="297" spans="1:12" ht="19.5" customHeight="1" x14ac:dyDescent="0.15">
      <c r="A297" s="43" t="s">
        <v>87</v>
      </c>
      <c r="B297" s="44" t="s">
        <v>88</v>
      </c>
      <c r="C297" s="166">
        <f t="shared" ref="C297:K297" si="50">IF((ISERROR(C296/C11*100)),0,(C296/C11*100))</f>
        <v>4.9691786003295199E-2</v>
      </c>
      <c r="D297" s="109">
        <f t="shared" si="50"/>
        <v>0.34790309317477386</v>
      </c>
      <c r="E297" s="110">
        <f t="shared" si="50"/>
        <v>0.46479815195387086</v>
      </c>
      <c r="F297" s="166">
        <f t="shared" si="50"/>
        <v>0.21013550091105879</v>
      </c>
      <c r="G297" s="110">
        <f t="shared" si="50"/>
        <v>0.20093337016008841</v>
      </c>
      <c r="H297" s="166">
        <f t="shared" si="50"/>
        <v>0.33524634784957297</v>
      </c>
      <c r="I297" s="110">
        <f t="shared" si="50"/>
        <v>0.32840995919046995</v>
      </c>
      <c r="J297" s="166">
        <f t="shared" si="50"/>
        <v>0.33376839175957174</v>
      </c>
      <c r="K297" s="110">
        <f t="shared" si="50"/>
        <v>0.322373714310566</v>
      </c>
      <c r="L297" s="11"/>
    </row>
    <row r="298" spans="1:12" ht="11.25" customHeight="1" x14ac:dyDescent="0.15">
      <c r="A298" s="159" t="s">
        <v>89</v>
      </c>
      <c r="B298" s="37"/>
      <c r="C298" s="60"/>
      <c r="D298" s="56"/>
      <c r="E298" s="57"/>
      <c r="F298" s="58"/>
      <c r="G298" s="59"/>
      <c r="H298" s="60"/>
      <c r="I298" s="59"/>
      <c r="J298" s="60"/>
      <c r="K298" s="59"/>
      <c r="L298" s="11"/>
    </row>
    <row r="299" spans="1:12" ht="27" customHeight="1" x14ac:dyDescent="0.15">
      <c r="A299" s="36" t="s">
        <v>90</v>
      </c>
      <c r="B299" s="62" t="s">
        <v>91</v>
      </c>
      <c r="C299" s="160"/>
      <c r="D299" s="161"/>
      <c r="E299" s="162"/>
      <c r="F299" s="163"/>
      <c r="G299" s="164"/>
      <c r="H299" s="160"/>
      <c r="I299" s="164"/>
      <c r="J299" s="160"/>
      <c r="K299" s="164"/>
      <c r="L299" s="11"/>
    </row>
    <row r="300" spans="1:12" ht="12" customHeight="1" x14ac:dyDescent="0.15">
      <c r="A300" s="167" t="s">
        <v>92</v>
      </c>
      <c r="B300" s="62"/>
      <c r="C300" s="160"/>
      <c r="D300" s="168"/>
      <c r="E300" s="169"/>
      <c r="F300" s="170"/>
      <c r="G300" s="171"/>
      <c r="H300" s="160"/>
      <c r="I300" s="164"/>
      <c r="J300" s="160"/>
      <c r="K300" s="164"/>
      <c r="L300" s="11"/>
    </row>
    <row r="301" spans="1:12" ht="16.5" customHeight="1" x14ac:dyDescent="0.15">
      <c r="A301" s="75" t="s">
        <v>93</v>
      </c>
      <c r="B301" s="172" t="s">
        <v>94</v>
      </c>
      <c r="C301" s="77">
        <v>55</v>
      </c>
      <c r="D301" s="173">
        <v>53</v>
      </c>
      <c r="E301" s="174">
        <v>35</v>
      </c>
      <c r="F301" s="175">
        <v>30</v>
      </c>
      <c r="G301" s="176">
        <v>30</v>
      </c>
      <c r="H301" s="77">
        <v>25</v>
      </c>
      <c r="I301" s="81">
        <v>25</v>
      </c>
      <c r="J301" s="77">
        <v>20</v>
      </c>
      <c r="K301" s="81">
        <v>20</v>
      </c>
      <c r="L301" s="11"/>
    </row>
    <row r="302" spans="1:12" ht="16.5" customHeight="1" x14ac:dyDescent="0.15">
      <c r="A302" s="75" t="s">
        <v>95</v>
      </c>
      <c r="B302" s="172" t="s">
        <v>96</v>
      </c>
      <c r="C302" s="77"/>
      <c r="D302" s="173"/>
      <c r="E302" s="174">
        <v>752</v>
      </c>
      <c r="F302" s="175">
        <v>752</v>
      </c>
      <c r="G302" s="176">
        <v>752</v>
      </c>
      <c r="H302" s="77"/>
      <c r="I302" s="81"/>
      <c r="J302" s="77"/>
      <c r="K302" s="81"/>
      <c r="L302" s="11"/>
    </row>
    <row r="303" spans="1:12" ht="16.5" customHeight="1" x14ac:dyDescent="0.15">
      <c r="A303" s="75" t="s">
        <v>97</v>
      </c>
      <c r="B303" s="172" t="s">
        <v>96</v>
      </c>
      <c r="C303" s="77">
        <v>157</v>
      </c>
      <c r="D303" s="173">
        <v>244</v>
      </c>
      <c r="E303" s="174"/>
      <c r="F303" s="175"/>
      <c r="G303" s="176"/>
      <c r="H303" s="77"/>
      <c r="I303" s="81"/>
      <c r="J303" s="77"/>
      <c r="K303" s="81"/>
      <c r="L303" s="11"/>
    </row>
    <row r="304" spans="1:12" ht="16.5" customHeight="1" x14ac:dyDescent="0.15">
      <c r="A304" s="75" t="s">
        <v>98</v>
      </c>
      <c r="B304" s="172" t="s">
        <v>96</v>
      </c>
      <c r="C304" s="77">
        <v>512</v>
      </c>
      <c r="D304" s="173">
        <v>512</v>
      </c>
      <c r="E304" s="174"/>
      <c r="F304" s="175"/>
      <c r="G304" s="176"/>
      <c r="H304" s="77"/>
      <c r="I304" s="81"/>
      <c r="J304" s="77"/>
      <c r="K304" s="81"/>
      <c r="L304" s="11"/>
    </row>
    <row r="305" spans="1:12" ht="16.5" customHeight="1" x14ac:dyDescent="0.15">
      <c r="A305" s="75" t="s">
        <v>99</v>
      </c>
      <c r="B305" s="172" t="s">
        <v>100</v>
      </c>
      <c r="C305" s="77">
        <v>1200</v>
      </c>
      <c r="D305" s="173">
        <v>1000</v>
      </c>
      <c r="E305" s="174">
        <v>1200</v>
      </c>
      <c r="F305" s="175"/>
      <c r="G305" s="176"/>
      <c r="H305" s="77"/>
      <c r="I305" s="81"/>
      <c r="J305" s="77"/>
      <c r="K305" s="81"/>
      <c r="L305" s="11"/>
    </row>
    <row r="306" spans="1:12" ht="16.5" customHeight="1" x14ac:dyDescent="0.15">
      <c r="A306" s="75" t="s">
        <v>101</v>
      </c>
      <c r="B306" s="172" t="s">
        <v>96</v>
      </c>
      <c r="C306" s="77">
        <v>512</v>
      </c>
      <c r="D306" s="173">
        <v>512</v>
      </c>
      <c r="E306" s="174"/>
      <c r="F306" s="175"/>
      <c r="G306" s="176"/>
      <c r="H306" s="77"/>
      <c r="I306" s="81"/>
      <c r="J306" s="77"/>
      <c r="K306" s="81"/>
      <c r="L306" s="11"/>
    </row>
    <row r="307" spans="1:12" ht="16.5" customHeight="1" x14ac:dyDescent="0.15">
      <c r="A307" s="75" t="s">
        <v>102</v>
      </c>
      <c r="B307" s="172" t="s">
        <v>96</v>
      </c>
      <c r="C307" s="77">
        <v>270</v>
      </c>
      <c r="D307" s="173"/>
      <c r="E307" s="174">
        <v>250</v>
      </c>
      <c r="F307" s="175">
        <v>250</v>
      </c>
      <c r="G307" s="176">
        <v>250</v>
      </c>
      <c r="H307" s="77">
        <v>1</v>
      </c>
      <c r="I307" s="81">
        <v>1</v>
      </c>
      <c r="J307" s="77">
        <v>1</v>
      </c>
      <c r="K307" s="81">
        <v>1</v>
      </c>
      <c r="L307" s="11"/>
    </row>
    <row r="308" spans="1:12" ht="16.5" customHeight="1" x14ac:dyDescent="0.15">
      <c r="A308" s="75" t="s">
        <v>103</v>
      </c>
      <c r="B308" s="172" t="s">
        <v>100</v>
      </c>
      <c r="C308" s="77">
        <v>1200</v>
      </c>
      <c r="D308" s="173"/>
      <c r="E308" s="174">
        <v>1200</v>
      </c>
      <c r="F308" s="175"/>
      <c r="G308" s="176"/>
      <c r="H308" s="77"/>
      <c r="I308" s="81"/>
      <c r="J308" s="77"/>
      <c r="K308" s="81"/>
      <c r="L308" s="11"/>
    </row>
    <row r="309" spans="1:12" ht="16.5" customHeight="1" x14ac:dyDescent="0.15">
      <c r="A309" s="75" t="s">
        <v>104</v>
      </c>
      <c r="B309" s="172" t="s">
        <v>100</v>
      </c>
      <c r="C309" s="77">
        <v>4000</v>
      </c>
      <c r="D309" s="173">
        <v>4000</v>
      </c>
      <c r="E309" s="174"/>
      <c r="F309" s="175">
        <v>4000</v>
      </c>
      <c r="G309" s="176">
        <v>4000</v>
      </c>
      <c r="H309" s="77">
        <v>4000</v>
      </c>
      <c r="I309" s="81">
        <v>4000</v>
      </c>
      <c r="J309" s="77">
        <v>4000</v>
      </c>
      <c r="K309" s="81">
        <v>4000</v>
      </c>
      <c r="L309" s="11"/>
    </row>
    <row r="310" spans="1:12" ht="16.5" customHeight="1" x14ac:dyDescent="0.15">
      <c r="A310" s="75" t="s">
        <v>105</v>
      </c>
      <c r="B310" s="172" t="s">
        <v>94</v>
      </c>
      <c r="C310" s="77"/>
      <c r="D310" s="173"/>
      <c r="E310" s="174"/>
      <c r="F310" s="175">
        <v>1</v>
      </c>
      <c r="G310" s="176">
        <v>1</v>
      </c>
      <c r="H310" s="77">
        <v>1</v>
      </c>
      <c r="I310" s="81">
        <v>1</v>
      </c>
      <c r="J310" s="77"/>
      <c r="K310" s="81"/>
      <c r="L310" s="11"/>
    </row>
    <row r="311" spans="1:12" ht="26.25" customHeight="1" x14ac:dyDescent="0.15">
      <c r="A311" s="36" t="s">
        <v>106</v>
      </c>
      <c r="B311" s="62" t="s">
        <v>91</v>
      </c>
      <c r="C311" s="160"/>
      <c r="D311" s="168"/>
      <c r="E311" s="169"/>
      <c r="F311" s="170"/>
      <c r="G311" s="171"/>
      <c r="H311" s="160"/>
      <c r="I311" s="164"/>
      <c r="J311" s="160"/>
      <c r="K311" s="164"/>
      <c r="L311" s="11"/>
    </row>
    <row r="312" spans="1:12" ht="15" customHeight="1" x14ac:dyDescent="0.15">
      <c r="A312" s="167" t="s">
        <v>92</v>
      </c>
      <c r="B312" s="62"/>
      <c r="C312" s="160"/>
      <c r="D312" s="168"/>
      <c r="E312" s="169"/>
      <c r="F312" s="170"/>
      <c r="G312" s="171"/>
      <c r="H312" s="160"/>
      <c r="I312" s="164"/>
      <c r="J312" s="160"/>
      <c r="K312" s="164"/>
      <c r="L312" s="11"/>
    </row>
    <row r="313" spans="1:12" ht="16.5" customHeight="1" x14ac:dyDescent="0.15">
      <c r="A313" s="75" t="s">
        <v>107</v>
      </c>
      <c r="B313" s="172" t="s">
        <v>108</v>
      </c>
      <c r="C313" s="77">
        <v>3.4</v>
      </c>
      <c r="D313" s="173">
        <v>2.2999999999999998</v>
      </c>
      <c r="E313" s="174">
        <v>1.5</v>
      </c>
      <c r="F313" s="175">
        <v>1.5</v>
      </c>
      <c r="G313" s="176">
        <v>1.6</v>
      </c>
      <c r="H313" s="77">
        <v>1.5</v>
      </c>
      <c r="I313" s="81">
        <v>1.6</v>
      </c>
      <c r="J313" s="77">
        <v>1.5</v>
      </c>
      <c r="K313" s="81">
        <v>1.6</v>
      </c>
      <c r="L313" s="11"/>
    </row>
    <row r="314" spans="1:12" ht="16.5" customHeight="1" x14ac:dyDescent="0.15">
      <c r="A314" s="75"/>
      <c r="B314" s="172"/>
      <c r="C314" s="77"/>
      <c r="D314" s="173"/>
      <c r="E314" s="174"/>
      <c r="F314" s="175"/>
      <c r="G314" s="176"/>
      <c r="H314" s="77"/>
      <c r="I314" s="81"/>
      <c r="J314" s="77"/>
      <c r="K314" s="81"/>
      <c r="L314" s="11"/>
    </row>
    <row r="315" spans="1:12" ht="16.5" customHeight="1" x14ac:dyDescent="0.15">
      <c r="A315" s="75"/>
      <c r="B315" s="172"/>
      <c r="C315" s="77"/>
      <c r="D315" s="173"/>
      <c r="E315" s="174"/>
      <c r="F315" s="175"/>
      <c r="G315" s="176"/>
      <c r="H315" s="77"/>
      <c r="I315" s="81"/>
      <c r="J315" s="77"/>
      <c r="K315" s="81"/>
      <c r="L315" s="11"/>
    </row>
    <row r="316" spans="1:12" ht="16.5" customHeight="1" x14ac:dyDescent="0.15">
      <c r="A316" s="75"/>
      <c r="B316" s="172"/>
      <c r="C316" s="77"/>
      <c r="D316" s="173"/>
      <c r="E316" s="174"/>
      <c r="F316" s="175"/>
      <c r="G316" s="176"/>
      <c r="H316" s="77"/>
      <c r="I316" s="81"/>
      <c r="J316" s="77"/>
      <c r="K316" s="81"/>
      <c r="L316" s="11"/>
    </row>
    <row r="317" spans="1:12" ht="16.5" customHeight="1" x14ac:dyDescent="0.15">
      <c r="A317" s="75"/>
      <c r="B317" s="172"/>
      <c r="C317" s="77"/>
      <c r="D317" s="173"/>
      <c r="E317" s="174"/>
      <c r="F317" s="175"/>
      <c r="G317" s="176"/>
      <c r="H317" s="77"/>
      <c r="I317" s="81"/>
      <c r="J317" s="77"/>
      <c r="K317" s="81"/>
      <c r="L317" s="11"/>
    </row>
    <row r="318" spans="1:12" ht="16.5" customHeight="1" x14ac:dyDescent="0.15">
      <c r="A318" s="75"/>
      <c r="B318" s="172"/>
      <c r="C318" s="77"/>
      <c r="D318" s="173"/>
      <c r="E318" s="174"/>
      <c r="F318" s="175"/>
      <c r="G318" s="176"/>
      <c r="H318" s="77"/>
      <c r="I318" s="81"/>
      <c r="J318" s="77"/>
      <c r="K318" s="81"/>
      <c r="L318" s="11"/>
    </row>
    <row r="319" spans="1:12" ht="16.5" customHeight="1" x14ac:dyDescent="0.15">
      <c r="A319" s="75"/>
      <c r="B319" s="172"/>
      <c r="C319" s="77"/>
      <c r="D319" s="173"/>
      <c r="E319" s="174"/>
      <c r="F319" s="175"/>
      <c r="G319" s="176"/>
      <c r="H319" s="77"/>
      <c r="I319" s="81"/>
      <c r="J319" s="77"/>
      <c r="K319" s="81"/>
      <c r="L319" s="11"/>
    </row>
    <row r="320" spans="1:12" ht="16.5" customHeight="1" x14ac:dyDescent="0.15">
      <c r="A320" s="75"/>
      <c r="B320" s="177"/>
      <c r="C320" s="77"/>
      <c r="D320" s="173"/>
      <c r="E320" s="174"/>
      <c r="F320" s="175"/>
      <c r="G320" s="176"/>
      <c r="H320" s="77"/>
      <c r="I320" s="81"/>
      <c r="J320" s="77"/>
      <c r="K320" s="81"/>
      <c r="L320" s="11"/>
    </row>
    <row r="321" spans="1:12" ht="16.5" customHeight="1" x14ac:dyDescent="0.15">
      <c r="A321" s="75"/>
      <c r="B321" s="177"/>
      <c r="C321" s="77"/>
      <c r="D321" s="173"/>
      <c r="E321" s="174"/>
      <c r="F321" s="175"/>
      <c r="G321" s="176"/>
      <c r="H321" s="77"/>
      <c r="I321" s="81"/>
      <c r="J321" s="77"/>
      <c r="K321" s="81"/>
      <c r="L321" s="11"/>
    </row>
    <row r="322" spans="1:12" ht="16.5" customHeight="1" x14ac:dyDescent="0.15">
      <c r="A322" s="117"/>
      <c r="B322" s="178"/>
      <c r="C322" s="119"/>
      <c r="D322" s="179"/>
      <c r="E322" s="180"/>
      <c r="F322" s="181"/>
      <c r="G322" s="182"/>
      <c r="H322" s="119"/>
      <c r="I322" s="123"/>
      <c r="J322" s="119"/>
      <c r="K322" s="123"/>
      <c r="L322" s="11"/>
    </row>
    <row r="323" spans="1:12" ht="17.25" customHeight="1" x14ac:dyDescent="0.15">
      <c r="A323" s="75"/>
      <c r="B323" s="172"/>
      <c r="C323" s="77"/>
      <c r="D323" s="173"/>
      <c r="E323" s="174"/>
      <c r="F323" s="175"/>
      <c r="G323" s="176"/>
      <c r="H323" s="77"/>
      <c r="I323" s="81"/>
      <c r="J323" s="77"/>
      <c r="K323" s="81"/>
      <c r="L323" s="11"/>
    </row>
    <row r="324" spans="1:12" ht="21" customHeight="1" x14ac:dyDescent="0.15">
      <c r="A324" s="75"/>
      <c r="B324" s="172"/>
      <c r="C324" s="77"/>
      <c r="D324" s="173"/>
      <c r="E324" s="174"/>
      <c r="F324" s="175"/>
      <c r="G324" s="176"/>
      <c r="H324" s="77"/>
      <c r="I324" s="81"/>
      <c r="J324" s="77"/>
      <c r="K324" s="81"/>
      <c r="L324" s="11"/>
    </row>
    <row r="325" spans="1:12" ht="18" customHeight="1" x14ac:dyDescent="0.15">
      <c r="A325" s="75"/>
      <c r="B325" s="172"/>
      <c r="C325" s="77"/>
      <c r="D325" s="173"/>
      <c r="E325" s="174"/>
      <c r="F325" s="175"/>
      <c r="G325" s="176"/>
      <c r="H325" s="77"/>
      <c r="I325" s="81"/>
      <c r="J325" s="77"/>
      <c r="K325" s="81"/>
      <c r="L325" s="11"/>
    </row>
    <row r="326" spans="1:12" ht="20.25" customHeight="1" x14ac:dyDescent="0.15">
      <c r="A326" s="75"/>
      <c r="B326" s="172"/>
      <c r="C326" s="77"/>
      <c r="D326" s="173"/>
      <c r="E326" s="174"/>
      <c r="F326" s="175"/>
      <c r="G326" s="176"/>
      <c r="H326" s="77"/>
      <c r="I326" s="81"/>
      <c r="J326" s="77"/>
      <c r="K326" s="81"/>
      <c r="L326" s="11"/>
    </row>
    <row r="327" spans="1:12" ht="21" customHeight="1" x14ac:dyDescent="0.15">
      <c r="A327" s="75"/>
      <c r="B327" s="172"/>
      <c r="C327" s="77"/>
      <c r="D327" s="173"/>
      <c r="E327" s="174"/>
      <c r="F327" s="175"/>
      <c r="G327" s="176"/>
      <c r="H327" s="77"/>
      <c r="I327" s="81"/>
      <c r="J327" s="77"/>
      <c r="K327" s="81"/>
      <c r="L327" s="11"/>
    </row>
    <row r="328" spans="1:12" ht="20.25" customHeight="1" x14ac:dyDescent="0.15">
      <c r="A328" s="75"/>
      <c r="B328" s="172"/>
      <c r="C328" s="77"/>
      <c r="D328" s="173"/>
      <c r="E328" s="174"/>
      <c r="F328" s="175"/>
      <c r="G328" s="176"/>
      <c r="H328" s="77"/>
      <c r="I328" s="81"/>
      <c r="J328" s="77"/>
      <c r="K328" s="81"/>
      <c r="L328" s="11"/>
    </row>
    <row r="329" spans="1:12" ht="18.75" customHeight="1" x14ac:dyDescent="0.15">
      <c r="A329" s="75"/>
      <c r="B329" s="172"/>
      <c r="C329" s="77"/>
      <c r="D329" s="173"/>
      <c r="E329" s="174"/>
      <c r="F329" s="175"/>
      <c r="G329" s="176"/>
      <c r="H329" s="77"/>
      <c r="I329" s="81"/>
      <c r="J329" s="77"/>
      <c r="K329" s="81"/>
      <c r="L329" s="11"/>
    </row>
    <row r="330" spans="1:12" ht="20.25" customHeight="1" x14ac:dyDescent="0.15">
      <c r="A330" s="75"/>
      <c r="B330" s="172"/>
      <c r="C330" s="77"/>
      <c r="D330" s="173"/>
      <c r="E330" s="174"/>
      <c r="F330" s="175"/>
      <c r="G330" s="176"/>
      <c r="H330" s="77"/>
      <c r="I330" s="81"/>
      <c r="J330" s="77"/>
      <c r="K330" s="81"/>
      <c r="L330" s="11"/>
    </row>
    <row r="331" spans="1:12" ht="19.5" customHeight="1" x14ac:dyDescent="0.15">
      <c r="A331" s="75"/>
      <c r="B331" s="172"/>
      <c r="C331" s="77"/>
      <c r="D331" s="173"/>
      <c r="E331" s="174"/>
      <c r="F331" s="175"/>
      <c r="G331" s="176"/>
      <c r="H331" s="77"/>
      <c r="I331" s="81"/>
      <c r="J331" s="77"/>
      <c r="K331" s="81"/>
      <c r="L331" s="11"/>
    </row>
    <row r="332" spans="1:12" ht="18" customHeight="1" x14ac:dyDescent="0.15">
      <c r="A332" s="75"/>
      <c r="B332" s="172"/>
      <c r="C332" s="77"/>
      <c r="D332" s="173"/>
      <c r="E332" s="174"/>
      <c r="F332" s="175"/>
      <c r="G332" s="176"/>
      <c r="H332" s="77"/>
      <c r="I332" s="81"/>
      <c r="J332" s="77"/>
      <c r="K332" s="81"/>
      <c r="L332" s="11"/>
    </row>
    <row r="333" spans="1:12" ht="20.25" customHeight="1" x14ac:dyDescent="0.15">
      <c r="A333" s="75"/>
      <c r="B333" s="172"/>
      <c r="C333" s="77"/>
      <c r="D333" s="173"/>
      <c r="E333" s="174"/>
      <c r="F333" s="175"/>
      <c r="G333" s="176"/>
      <c r="H333" s="77"/>
      <c r="I333" s="81"/>
      <c r="J333" s="77"/>
      <c r="K333" s="81"/>
      <c r="L333" s="11"/>
    </row>
    <row r="334" spans="1:12" ht="16.5" customHeight="1" x14ac:dyDescent="0.15">
      <c r="A334" s="75"/>
      <c r="B334" s="172"/>
      <c r="C334" s="77"/>
      <c r="D334" s="173"/>
      <c r="E334" s="174"/>
      <c r="F334" s="175"/>
      <c r="G334" s="176"/>
      <c r="H334" s="77"/>
      <c r="I334" s="81"/>
      <c r="J334" s="77"/>
      <c r="K334" s="81"/>
      <c r="L334" s="11"/>
    </row>
    <row r="335" spans="1:12" ht="20.25" customHeight="1" x14ac:dyDescent="0.15">
      <c r="A335" s="75"/>
      <c r="B335" s="172"/>
      <c r="C335" s="77"/>
      <c r="D335" s="173"/>
      <c r="E335" s="174"/>
      <c r="F335" s="175"/>
      <c r="G335" s="176"/>
      <c r="H335" s="77"/>
      <c r="I335" s="81"/>
      <c r="J335" s="77"/>
      <c r="K335" s="81"/>
      <c r="L335" s="11"/>
    </row>
    <row r="336" spans="1:12" ht="18" customHeight="1" x14ac:dyDescent="0.15">
      <c r="A336" s="75"/>
      <c r="B336" s="172"/>
      <c r="C336" s="77"/>
      <c r="D336" s="173"/>
      <c r="E336" s="174"/>
      <c r="F336" s="175"/>
      <c r="G336" s="176"/>
      <c r="H336" s="77"/>
      <c r="I336" s="81"/>
      <c r="J336" s="77"/>
      <c r="K336" s="81"/>
      <c r="L336" s="11"/>
    </row>
    <row r="337" spans="1:12" ht="19.5" customHeight="1" x14ac:dyDescent="0.15">
      <c r="A337" s="75"/>
      <c r="B337" s="172"/>
      <c r="C337" s="77"/>
      <c r="D337" s="173"/>
      <c r="E337" s="174"/>
      <c r="F337" s="175"/>
      <c r="G337" s="176"/>
      <c r="H337" s="77"/>
      <c r="I337" s="81"/>
      <c r="J337" s="77"/>
      <c r="K337" s="81"/>
      <c r="L337" s="11"/>
    </row>
    <row r="338" spans="1:12" ht="18.75" customHeight="1" x14ac:dyDescent="0.15">
      <c r="A338" s="75"/>
      <c r="B338" s="172"/>
      <c r="C338" s="77"/>
      <c r="D338" s="173"/>
      <c r="E338" s="174"/>
      <c r="F338" s="175"/>
      <c r="G338" s="176"/>
      <c r="H338" s="77"/>
      <c r="I338" s="81"/>
      <c r="J338" s="77"/>
      <c r="K338" s="81"/>
      <c r="L338" s="11"/>
    </row>
  </sheetData>
  <sheetProtection sheet="1" objects="1"/>
  <mergeCells count="53">
    <mergeCell ref="A78:A79"/>
    <mergeCell ref="A136:A137"/>
    <mergeCell ref="A141:A142"/>
    <mergeCell ref="A146:A147"/>
    <mergeCell ref="A156:A157"/>
    <mergeCell ref="A92:A93"/>
    <mergeCell ref="A259:A260"/>
    <mergeCell ref="A131:A132"/>
    <mergeCell ref="A161:A162"/>
    <mergeCell ref="A230:A231"/>
    <mergeCell ref="A208:A209"/>
    <mergeCell ref="A243:A244"/>
    <mergeCell ref="A186:A187"/>
    <mergeCell ref="A34:A35"/>
    <mergeCell ref="A191:A192"/>
    <mergeCell ref="A166:A167"/>
    <mergeCell ref="A197:A198"/>
    <mergeCell ref="A269:A270"/>
    <mergeCell ref="A213:A214"/>
    <mergeCell ref="A251:A252"/>
    <mergeCell ref="A225:A226"/>
    <mergeCell ref="A220:A221"/>
    <mergeCell ref="A151:A152"/>
    <mergeCell ref="A1:A3"/>
    <mergeCell ref="A14:A15"/>
    <mergeCell ref="A100:A101"/>
    <mergeCell ref="A181:A182"/>
    <mergeCell ref="A83:A84"/>
    <mergeCell ref="A174:A175"/>
    <mergeCell ref="A126:A127"/>
    <mergeCell ref="A118:A119"/>
    <mergeCell ref="A27:A28"/>
    <mergeCell ref="A56:A57"/>
    <mergeCell ref="A202:A203"/>
    <mergeCell ref="L1:L3"/>
    <mergeCell ref="E2:E3"/>
    <mergeCell ref="A5:A6"/>
    <mergeCell ref="C2:C3"/>
    <mergeCell ref="D2:D3"/>
    <mergeCell ref="H2:I2"/>
    <mergeCell ref="J2:K2"/>
    <mergeCell ref="B1:B3"/>
    <mergeCell ref="F1:K1"/>
    <mergeCell ref="F2:G2"/>
    <mergeCell ref="A65:A66"/>
    <mergeCell ref="A105:A106"/>
    <mergeCell ref="A110:A111"/>
    <mergeCell ref="A88:A89"/>
    <mergeCell ref="A61:A62"/>
    <mergeCell ref="A11:A12"/>
    <mergeCell ref="A44:A45"/>
    <mergeCell ref="A37:A38"/>
    <mergeCell ref="A51:A52"/>
  </mergeCells>
  <phoneticPr fontId="0" type="noConversion"/>
  <conditionalFormatting sqref="C275">
    <cfRule type="cellIs" dxfId="19" priority="1" stopIfTrue="1" operator="notEqual">
      <formula>E285</formula>
    </cfRule>
    <cfRule type="cellIs" dxfId="18" priority="2" stopIfTrue="1" operator="notEqual">
      <formula>G285</formula>
    </cfRule>
  </conditionalFormatting>
  <conditionalFormatting sqref="D275">
    <cfRule type="cellIs" dxfId="17" priority="3" stopIfTrue="1" operator="notEqual">
      <formula>G285</formula>
    </cfRule>
    <cfRule type="cellIs" dxfId="16" priority="4" stopIfTrue="1" operator="notEqual">
      <formula>I285</formula>
    </cfRule>
  </conditionalFormatting>
  <conditionalFormatting sqref="E275">
    <cfRule type="cellIs" dxfId="15" priority="5" stopIfTrue="1" operator="notEqual">
      <formula>K285</formula>
    </cfRule>
  </conditionalFormatting>
  <conditionalFormatting sqref="F275">
    <cfRule type="cellIs" dxfId="14" priority="6" stopIfTrue="1" operator="notEqual">
      <formula>K285</formula>
    </cfRule>
  </conditionalFormatting>
  <conditionalFormatting sqref="G275">
    <cfRule type="cellIs" dxfId="13" priority="7" stopIfTrue="1" operator="notEqual">
      <formula>M285</formula>
    </cfRule>
  </conditionalFormatting>
  <conditionalFormatting sqref="H275">
    <cfRule type="cellIs" dxfId="12" priority="8" stopIfTrue="1" operator="notEqual">
      <formula>O285</formula>
    </cfRule>
  </conditionalFormatting>
  <conditionalFormatting sqref="I275">
    <cfRule type="cellIs" dxfId="11" priority="9" stopIfTrue="1" operator="notEqual">
      <formula>Q285</formula>
    </cfRule>
  </conditionalFormatting>
  <conditionalFormatting sqref="J275">
    <cfRule type="cellIs" dxfId="10" priority="10" stopIfTrue="1" operator="notEqual">
      <formula>S285</formula>
    </cfRule>
  </conditionalFormatting>
  <conditionalFormatting sqref="K275">
    <cfRule type="cellIs" dxfId="9" priority="11" stopIfTrue="1" operator="notEqual">
      <formula>U285</formula>
    </cfRule>
  </conditionalFormatting>
  <conditionalFormatting sqref="C288">
    <cfRule type="cellIs" dxfId="8" priority="12" stopIfTrue="1" operator="lessThan">
      <formula>E576</formula>
    </cfRule>
  </conditionalFormatting>
  <conditionalFormatting sqref="D288">
    <cfRule type="cellIs" dxfId="7" priority="13" stopIfTrue="1" operator="lessThan">
      <formula>G576</formula>
    </cfRule>
  </conditionalFormatting>
  <conditionalFormatting sqref="E288">
    <cfRule type="cellIs" dxfId="6" priority="14" stopIfTrue="1" operator="lessThan">
      <formula>I576</formula>
    </cfRule>
  </conditionalFormatting>
  <conditionalFormatting sqref="F288">
    <cfRule type="cellIs" dxfId="5" priority="15" stopIfTrue="1" operator="lessThan">
      <formula>K576</formula>
    </cfRule>
  </conditionalFormatting>
  <conditionalFormatting sqref="G288">
    <cfRule type="cellIs" dxfId="4" priority="16" stopIfTrue="1" operator="lessThan">
      <formula>M576</formula>
    </cfRule>
  </conditionalFormatting>
  <conditionalFormatting sqref="H288">
    <cfRule type="cellIs" dxfId="3" priority="17" stopIfTrue="1" operator="lessThan">
      <formula>O576</formula>
    </cfRule>
  </conditionalFormatting>
  <conditionalFormatting sqref="I288">
    <cfRule type="cellIs" dxfId="2" priority="18" stopIfTrue="1" operator="lessThan">
      <formula>Q576</formula>
    </cfRule>
  </conditionalFormatting>
  <conditionalFormatting sqref="J288">
    <cfRule type="cellIs" dxfId="1" priority="19" stopIfTrue="1" operator="lessThan">
      <formula>S576</formula>
    </cfRule>
  </conditionalFormatting>
  <conditionalFormatting sqref="K288">
    <cfRule type="cellIs" dxfId="0" priority="20" stopIfTrue="1" operator="lessThan">
      <formula>U576</formula>
    </cfRule>
  </conditionalFormatting>
  <pageMargins left="0.25" right="0.1666666716337204" top="0.46875" bottom="0.34375" header="0.1875" footer="0.1145833358168602"/>
  <pageSetup paperSize="9" scale="89" fitToHeight="7" orientation="landscape" useFirstPageNumber="1" horizontalDpi="0" verticalDpi="0" copies="0"/>
  <headerFooter alignWithMargins="0">
    <oddHeader>&amp;RМалышева  Татьяна  Николаевна (Орловский район), 19.06.2020 19:16:57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_1_ 07 - Инвестиции_2020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2020-09-14T13:50:42Z</dcterms:created>
  <dcterms:modified xsi:type="dcterms:W3CDTF">2020-09-14T13:50:43Z</dcterms:modified>
</cp:coreProperties>
</file>