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SheetTabs="0" xWindow="150" yWindow="570" windowWidth="28455" windowHeight="11955" activeTab="1"/>
  </bookViews>
  <sheets>
    <sheet name="Evaluation Version" sheetId="1" r:id="rId1"/>
    <sheet name="_1_ 03 - Промышленность_2024 (з" sheetId="2" r:id="rId2"/>
  </sheets>
  <definedNames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K64" i="2"/>
  <c r="J64"/>
  <c r="I64"/>
  <c r="H64"/>
  <c r="G64"/>
  <c r="F64"/>
  <c r="E64"/>
  <c r="D64"/>
  <c r="C64"/>
  <c r="K59"/>
  <c r="J59"/>
  <c r="I59"/>
  <c r="H59"/>
  <c r="G59"/>
  <c r="F59"/>
  <c r="E59"/>
  <c r="D59"/>
  <c r="C59"/>
  <c r="K50"/>
  <c r="J50"/>
  <c r="I50"/>
  <c r="H50"/>
  <c r="G50"/>
  <c r="F50"/>
  <c r="E50"/>
  <c r="D50"/>
  <c r="C50"/>
  <c r="K44"/>
  <c r="J44"/>
  <c r="I44"/>
  <c r="H44"/>
  <c r="G44"/>
  <c r="F44"/>
  <c r="E44"/>
  <c r="D44"/>
  <c r="C44"/>
  <c r="D38"/>
  <c r="D40" s="1"/>
  <c r="D33"/>
  <c r="D35" s="1"/>
  <c r="D24"/>
  <c r="D25" s="1"/>
  <c r="D20"/>
  <c r="D21" s="1"/>
  <c r="D16"/>
  <c r="D17" s="1"/>
  <c r="D15"/>
  <c r="D9" s="1"/>
  <c r="D14"/>
  <c r="D8" s="1"/>
  <c r="D11"/>
  <c r="D5" s="1"/>
  <c r="D7" s="1"/>
  <c r="C11"/>
  <c r="D6"/>
  <c r="C6"/>
  <c r="C5"/>
  <c r="D13" l="1"/>
  <c r="E14"/>
  <c r="E8" s="1"/>
  <c r="E15"/>
  <c r="E9" s="1"/>
  <c r="E16"/>
  <c r="E20"/>
  <c r="E24"/>
  <c r="E33"/>
  <c r="E38"/>
  <c r="E17" l="1"/>
  <c r="E11"/>
  <c r="F14" s="1"/>
  <c r="F16"/>
  <c r="G16"/>
  <c r="E21"/>
  <c r="F20"/>
  <c r="G20"/>
  <c r="E40"/>
  <c r="F38"/>
  <c r="G38"/>
  <c r="E25"/>
  <c r="F24"/>
  <c r="G24"/>
  <c r="E35"/>
  <c r="F33"/>
  <c r="G33"/>
  <c r="H20" l="1"/>
  <c r="F21"/>
  <c r="I33"/>
  <c r="G35"/>
  <c r="H33"/>
  <c r="F35"/>
  <c r="I24"/>
  <c r="G25"/>
  <c r="E5"/>
  <c r="E7" s="1"/>
  <c r="E13"/>
  <c r="H16"/>
  <c r="F17"/>
  <c r="F11"/>
  <c r="I16"/>
  <c r="I15"/>
  <c r="I14"/>
  <c r="G17"/>
  <c r="G11"/>
  <c r="F15"/>
  <c r="F9" s="1"/>
  <c r="G15"/>
  <c r="G9" s="1"/>
  <c r="I20"/>
  <c r="G21"/>
  <c r="F40"/>
  <c r="H38"/>
  <c r="I38"/>
  <c r="G40"/>
  <c r="H24"/>
  <c r="F25"/>
  <c r="G14"/>
  <c r="G8" s="1"/>
  <c r="J20" l="1"/>
  <c r="J21" s="1"/>
  <c r="H21"/>
  <c r="I35"/>
  <c r="K33"/>
  <c r="K35" s="1"/>
  <c r="F8"/>
  <c r="F5"/>
  <c r="F7" s="1"/>
  <c r="F13"/>
  <c r="H8"/>
  <c r="H35"/>
  <c r="J33"/>
  <c r="J35" s="1"/>
  <c r="H25"/>
  <c r="J24"/>
  <c r="J25" s="1"/>
  <c r="I21"/>
  <c r="K20"/>
  <c r="K21" s="1"/>
  <c r="I17"/>
  <c r="I11"/>
  <c r="K14" s="1"/>
  <c r="K16"/>
  <c r="J38"/>
  <c r="J40" s="1"/>
  <c r="H40"/>
  <c r="I40"/>
  <c r="K38"/>
  <c r="K40" s="1"/>
  <c r="I25"/>
  <c r="K24"/>
  <c r="K25" s="1"/>
  <c r="I9"/>
  <c r="I8"/>
  <c r="G5"/>
  <c r="G7" s="1"/>
  <c r="G13"/>
  <c r="H17"/>
  <c r="H11"/>
  <c r="J16"/>
  <c r="J15"/>
  <c r="J14"/>
  <c r="H14"/>
  <c r="H15"/>
  <c r="H9" s="1"/>
  <c r="K17" l="1"/>
  <c r="K11"/>
  <c r="I13"/>
  <c r="K9"/>
  <c r="K8"/>
  <c r="I5"/>
  <c r="I7" s="1"/>
  <c r="J17"/>
  <c r="J11"/>
  <c r="J9"/>
  <c r="H5"/>
  <c r="H7" s="1"/>
  <c r="H13"/>
  <c r="K15"/>
  <c r="K13" l="1"/>
  <c r="K5"/>
  <c r="K7" s="1"/>
  <c r="J13"/>
  <c r="J5"/>
  <c r="J7" s="1"/>
  <c r="J8"/>
</calcChain>
</file>

<file path=xl/sharedStrings.xml><?xml version="1.0" encoding="utf-8"?>
<sst xmlns="http://schemas.openxmlformats.org/spreadsheetml/2006/main" count="159" uniqueCount="56">
  <si>
    <t>Wxcel IO License Not Found</t>
  </si>
  <si>
    <t>You need a valid license key to run SpreadJS Excel IO. Temporary keys are available for evaluation. If you purchased a license, your key is in your purchase confirmation email. Email us.sales@grapecity.com if you need assistance.</t>
  </si>
  <si>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</si>
  <si>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</si>
  <si>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</si>
  <si>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</si>
  <si>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</si>
  <si>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</si>
  <si>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</si>
  <si>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</si>
  <si>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 xml:space="preserve">III. Промышленность (B+С+D+E) </t>
  </si>
  <si>
    <t xml:space="preserve">Отгружено товаров собственного производства, выполненных работ и услуг собственными силами по видам экономической деятельности по полному кругу организаций всего (B+С+D+E) </t>
  </si>
  <si>
    <t>тыс.рублей в ценах соответствующих лет</t>
  </si>
  <si>
    <t>СПРАВОЧНО: в том числе по крупным и средним организациям</t>
  </si>
  <si>
    <t>х</t>
  </si>
  <si>
    <t xml:space="preserve">Темп роста отгрузки (B+С+D+E) </t>
  </si>
  <si>
    <t>% к предыдущему году в действующих ценах</t>
  </si>
  <si>
    <t>Индекс-дефлятор</t>
  </si>
  <si>
    <t>в % к предыдущему году</t>
  </si>
  <si>
    <t>Индекс производства</t>
  </si>
  <si>
    <t>в % к предыдущему году в сопоставимых ценах</t>
  </si>
  <si>
    <t>в том числе по видам деятельности:</t>
  </si>
  <si>
    <t>Объем отгруженных товаров собственного производства, выполненных работ и услуг собственными силами - РАЗДЕЛ B: Добыча полезных ископаемых</t>
  </si>
  <si>
    <t>Темп роста отгрузки</t>
  </si>
  <si>
    <t>% к предыдущему году</t>
  </si>
  <si>
    <t>% к предыдущему году в сопоставимых ценах</t>
  </si>
  <si>
    <t>Объем отгруженных товаров собственного производства, выполненных работ и услуг собственными силами - 06 Добыча сырой нефти и природного газа</t>
  </si>
  <si>
    <t>Объем отгруженных товаров собственного производства, выполненных работ и услуг собственными силами - 08 Добыча прочих полезных ископаемых</t>
  </si>
  <si>
    <t>Объем отгруженных товаров собственного производства, выполненных работ и услуг собственными силами - 09 Предоставление услуг в области добычи полезных ископаемых</t>
  </si>
  <si>
    <t>Объем отгруженных товаров собственного производства, выполненных работ и услуг собственными силами - РАЗДЕЛ C: Обрабатывающие производства</t>
  </si>
  <si>
    <t>Значения показателя заполнятся атоматически после утверждения и подписания формы "03.2 - Промышленность_Раздел С_ Обраб. производства_2024"</t>
  </si>
  <si>
    <t xml:space="preserve"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 </t>
  </si>
  <si>
    <t>Объем отгруженных товаров собственного производства, выполненных работ и услуг собственными силами - РАЗДЕЛ E: Водоснабжение; водоотведение, организация сбора и утилизации отходов, деятельность по ликвидации загрязнений</t>
  </si>
  <si>
    <t>Производство продукции в натуральном выражении по полному кругу предприятий</t>
  </si>
  <si>
    <t>Индекс производства - 06 Добыча сырой нефти и природного газа</t>
  </si>
  <si>
    <t>Нефть добытая, включая газовый конденсат</t>
  </si>
  <si>
    <t>тонн</t>
  </si>
  <si>
    <t>Газ природный и попутный</t>
  </si>
  <si>
    <t>тыс.куб.м.</t>
  </si>
  <si>
    <t>Индекс производства - 08 Добыча прочих полезных ископаемых</t>
  </si>
  <si>
    <t>Известняк</t>
  </si>
  <si>
    <t>Пески природные</t>
  </si>
  <si>
    <t>куб. метров</t>
  </si>
  <si>
    <t>Гравий</t>
  </si>
  <si>
    <t>Щебень</t>
  </si>
  <si>
    <t>Торф</t>
  </si>
  <si>
    <t xml:space="preserve">Индекс производства - РАЗДЕЛ D: Обеспечение электрической энергией, газом и паром; кондиционирование воздуха </t>
  </si>
  <si>
    <t>Тепловая энергия</t>
  </si>
  <si>
    <t>тыс.Гкал.</t>
  </si>
  <si>
    <t>.</t>
  </si>
  <si>
    <t>Индекс производства -  РАЗДЕЛ E: Водоснабжение; водоотведение, организация сбора и утилизации отходов, деятельность по ликвидации загрязнений</t>
  </si>
  <si>
    <t>Водоснабжение</t>
  </si>
  <si>
    <t>тыс.м3</t>
  </si>
  <si>
    <t>Водоотведение</t>
  </si>
  <si>
    <t>сбор тотходов (полтгон ТКО)</t>
  </si>
  <si>
    <t>тыс. тон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</si>
</sst>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8.25"/>
      <color rgb="FF000000"/>
      <name val="Microsoft Sans Serif"/>
    </font>
    <font>
      <sz val="10"/>
      <name val="Arial Cyr"/>
    </font>
    <font>
      <b/>
      <sz val="8"/>
      <name val="Arial"/>
    </font>
    <font>
      <sz val="8"/>
      <name val="Arial"/>
    </font>
    <font>
      <sz val="7"/>
      <name val="Arial"/>
    </font>
    <font>
      <i/>
      <sz val="7"/>
      <name val="Arial"/>
    </font>
    <font>
      <i/>
      <sz val="8"/>
      <name val="Arial"/>
    </font>
    <font>
      <b/>
      <sz val="7"/>
      <name val="Arial"/>
    </font>
    <font>
      <b/>
      <sz val="7"/>
      <color rgb="FFFF0000"/>
      <name val="Arial"/>
    </font>
    <font>
      <i/>
      <sz val="7"/>
      <name val="Arial Cyr"/>
    </font>
    <font>
      <b/>
      <i/>
      <sz val="8"/>
      <name val="Arial"/>
    </font>
    <font>
      <i/>
      <sz val="8"/>
      <name val="Arial Cyr"/>
    </font>
    <font>
      <b/>
      <sz val="8"/>
      <name val="Arial Cy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</patternFill>
    </fill>
    <fill>
      <patternFill patternType="solid">
        <fgColor rgb="FFCCFFCC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59999389629810485"/>
        <bgColor indexed="65"/>
      </patternFill>
    </fill>
  </fills>
  <borders count="3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protection locked="0"/>
    </xf>
    <xf numFmtId="0" fontId="1" fillId="0" borderId="0"/>
  </cellStyleXfs>
  <cellXfs count="149">
    <xf numFmtId="0" fontId="0" fillId="0" borderId="0" xfId="0" applyFont="1">
      <protection locked="0"/>
    </xf>
    <xf numFmtId="0" fontId="2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Protection="1"/>
    <xf numFmtId="0" fontId="3" fillId="0" borderId="0" xfId="0" applyFont="1" applyProtection="1"/>
    <xf numFmtId="0" fontId="4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wrapText="1"/>
    </xf>
    <xf numFmtId="0" fontId="5" fillId="0" borderId="5" xfId="0" applyFont="1" applyBorder="1" applyAlignment="1" applyProtection="1">
      <alignment wrapText="1"/>
    </xf>
    <xf numFmtId="0" fontId="5" fillId="0" borderId="10" xfId="0" applyFont="1" applyBorder="1" applyAlignment="1" applyProtection="1">
      <alignment wrapText="1"/>
    </xf>
    <xf numFmtId="0" fontId="4" fillId="0" borderId="15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3" fillId="0" borderId="16" xfId="0" applyFont="1" applyBorder="1" applyAlignment="1" applyProtection="1">
      <alignment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horizontal="left" vertical="center" wrapText="1" shrinkToFit="1"/>
    </xf>
    <xf numFmtId="0" fontId="9" fillId="2" borderId="5" xfId="0" applyFont="1" applyFill="1" applyBorder="1" applyAlignment="1" applyProtection="1">
      <alignment horizontal="center" vertical="center" wrapText="1"/>
    </xf>
    <xf numFmtId="164" fontId="10" fillId="3" borderId="1" xfId="0" applyNumberFormat="1" applyFont="1" applyFill="1" applyBorder="1" applyAlignment="1" applyProtection="1">
      <alignment horizontal="center" vertical="top" wrapText="1"/>
    </xf>
    <xf numFmtId="164" fontId="10" fillId="3" borderId="5" xfId="0" applyNumberFormat="1" applyFont="1" applyFill="1" applyBorder="1" applyAlignment="1" applyProtection="1">
      <alignment horizontal="center" vertical="top" wrapText="1"/>
    </xf>
    <xf numFmtId="164" fontId="10" fillId="3" borderId="3" xfId="0" applyNumberFormat="1" applyFont="1" applyFill="1" applyBorder="1" applyAlignment="1" applyProtection="1">
      <alignment horizontal="center" vertical="top" wrapText="1"/>
    </xf>
    <xf numFmtId="164" fontId="10" fillId="3" borderId="13" xfId="0" applyNumberFormat="1" applyFont="1" applyFill="1" applyBorder="1" applyAlignment="1" applyProtection="1">
      <alignment horizontal="center" vertical="top" wrapText="1"/>
    </xf>
    <xf numFmtId="164" fontId="10" fillId="3" borderId="19" xfId="0" applyNumberFormat="1" applyFont="1" applyFill="1" applyBorder="1" applyAlignment="1" applyProtection="1">
      <alignment horizontal="center" vertical="top" wrapText="1"/>
    </xf>
    <xf numFmtId="164" fontId="10" fillId="3" borderId="10" xfId="0" applyNumberFormat="1" applyFont="1" applyFill="1" applyBorder="1" applyAlignment="1" applyProtection="1">
      <alignment horizontal="center" vertical="top" wrapText="1"/>
    </xf>
    <xf numFmtId="164" fontId="10" fillId="3" borderId="4" xfId="0" applyNumberFormat="1" applyFont="1" applyFill="1" applyBorder="1" applyAlignment="1" applyProtection="1">
      <alignment horizontal="center" vertical="top" wrapText="1"/>
    </xf>
    <xf numFmtId="164" fontId="10" fillId="3" borderId="20" xfId="0" applyNumberFormat="1" applyFont="1" applyFill="1" applyBorder="1" applyAlignment="1" applyProtection="1">
      <alignment horizontal="center" vertical="top" wrapText="1"/>
    </xf>
    <xf numFmtId="164" fontId="3" fillId="0" borderId="4" xfId="0" applyNumberFormat="1" applyFont="1" applyBorder="1" applyAlignment="1" applyProtection="1">
      <alignment horizontal="center" vertical="top"/>
    </xf>
    <xf numFmtId="164" fontId="3" fillId="0" borderId="19" xfId="0" applyNumberFormat="1" applyFont="1" applyBorder="1" applyAlignment="1" applyProtection="1">
      <alignment horizontal="center" vertical="top"/>
    </xf>
    <xf numFmtId="164" fontId="3" fillId="0" borderId="10" xfId="0" applyNumberFormat="1" applyFont="1" applyBorder="1" applyAlignment="1" applyProtection="1">
      <alignment horizontal="center" vertical="top"/>
    </xf>
    <xf numFmtId="164" fontId="3" fillId="0" borderId="21" xfId="0" applyNumberFormat="1" applyFont="1" applyBorder="1" applyAlignment="1" applyProtection="1">
      <alignment horizontal="center" vertical="top"/>
    </xf>
    <xf numFmtId="164" fontId="3" fillId="0" borderId="22" xfId="0" applyNumberFormat="1" applyFont="1" applyBorder="1" applyAlignment="1" applyProtection="1">
      <alignment horizontal="center" vertical="top"/>
    </xf>
    <xf numFmtId="164" fontId="3" fillId="7" borderId="1" xfId="0" applyNumberFormat="1" applyFont="1" applyFill="1" applyBorder="1" applyAlignment="1" applyProtection="1">
      <alignment horizontal="center" vertical="top"/>
    </xf>
    <xf numFmtId="164" fontId="3" fillId="0" borderId="5" xfId="0" applyNumberFormat="1" applyFont="1" applyBorder="1" applyAlignment="1" applyProtection="1">
      <alignment horizontal="center" vertical="top"/>
    </xf>
    <xf numFmtId="164" fontId="3" fillId="0" borderId="3" xfId="0" applyNumberFormat="1" applyFont="1" applyBorder="1" applyAlignment="1" applyProtection="1">
      <alignment horizontal="center" vertical="top"/>
    </xf>
    <xf numFmtId="164" fontId="10" fillId="0" borderId="1" xfId="0" applyNumberFormat="1" applyFont="1" applyBorder="1" applyAlignment="1" applyProtection="1">
      <alignment horizontal="center" vertical="top" wrapText="1"/>
    </xf>
    <xf numFmtId="164" fontId="10" fillId="0" borderId="5" xfId="0" applyNumberFormat="1" applyFont="1" applyBorder="1" applyAlignment="1" applyProtection="1">
      <alignment horizontal="center" vertical="top" wrapText="1"/>
    </xf>
    <xf numFmtId="164" fontId="10" fillId="0" borderId="3" xfId="0" applyNumberFormat="1" applyFont="1" applyBorder="1" applyAlignment="1" applyProtection="1">
      <alignment horizontal="center" vertical="top" wrapText="1"/>
    </xf>
    <xf numFmtId="164" fontId="10" fillId="0" borderId="22" xfId="0" applyNumberFormat="1" applyFont="1" applyBorder="1" applyAlignment="1" applyProtection="1">
      <alignment horizontal="center" vertical="top" wrapText="1"/>
    </xf>
    <xf numFmtId="164" fontId="10" fillId="0" borderId="14" xfId="0" applyNumberFormat="1" applyFont="1" applyBorder="1" applyAlignment="1" applyProtection="1">
      <alignment horizontal="center" vertical="top" wrapText="1"/>
    </xf>
    <xf numFmtId="164" fontId="10" fillId="0" borderId="4" xfId="0" applyNumberFormat="1" applyFont="1" applyBorder="1" applyAlignment="1" applyProtection="1">
      <alignment horizontal="center" vertical="top" wrapText="1"/>
    </xf>
    <xf numFmtId="164" fontId="10" fillId="0" borderId="10" xfId="0" applyNumberFormat="1" applyFont="1" applyBorder="1" applyAlignment="1" applyProtection="1">
      <alignment horizontal="center" vertical="top" wrapText="1"/>
    </xf>
    <xf numFmtId="164" fontId="11" fillId="0" borderId="8" xfId="0" applyNumberFormat="1" applyFont="1" applyBorder="1" applyAlignment="1" applyProtection="1">
      <alignment horizontal="center" vertical="top" wrapText="1"/>
    </xf>
    <xf numFmtId="164" fontId="11" fillId="0" borderId="9" xfId="0" applyNumberFormat="1" applyFont="1" applyBorder="1" applyAlignment="1" applyProtection="1">
      <alignment horizontal="center" vertical="top" wrapText="1"/>
    </xf>
    <xf numFmtId="164" fontId="11" fillId="0" borderId="2" xfId="0" applyNumberFormat="1" applyFont="1" applyBorder="1" applyAlignment="1" applyProtection="1">
      <alignment horizontal="center" vertical="top" wrapText="1"/>
    </xf>
    <xf numFmtId="164" fontId="11" fillId="0" borderId="1" xfId="0" applyNumberFormat="1" applyFont="1" applyBorder="1" applyAlignment="1" applyProtection="1">
      <alignment horizontal="center" vertical="top" wrapText="1"/>
    </xf>
    <xf numFmtId="164" fontId="11" fillId="0" borderId="5" xfId="0" applyNumberFormat="1" applyFont="1" applyBorder="1" applyAlignment="1" applyProtection="1">
      <alignment horizontal="center" vertical="top" wrapText="1"/>
    </xf>
    <xf numFmtId="164" fontId="11" fillId="0" borderId="3" xfId="0" applyNumberFormat="1" applyFont="1" applyBorder="1" applyAlignment="1" applyProtection="1">
      <alignment horizontal="center" vertical="top" wrapText="1"/>
    </xf>
    <xf numFmtId="164" fontId="3" fillId="8" borderId="1" xfId="0" applyNumberFormat="1" applyFont="1" applyFill="1" applyBorder="1" applyAlignment="1" applyProtection="1">
      <alignment horizontal="center" vertical="top"/>
    </xf>
    <xf numFmtId="164" fontId="3" fillId="4" borderId="5" xfId="0" applyNumberFormat="1" applyFont="1" applyFill="1" applyBorder="1" applyAlignment="1" applyProtection="1">
      <alignment horizontal="center" vertical="top"/>
    </xf>
    <xf numFmtId="164" fontId="3" fillId="4" borderId="3" xfId="0" applyNumberFormat="1" applyFont="1" applyFill="1" applyBorder="1" applyAlignment="1" applyProtection="1">
      <alignment horizontal="center" vertical="top"/>
    </xf>
    <xf numFmtId="164" fontId="12" fillId="8" borderId="8" xfId="0" applyNumberFormat="1" applyFont="1" applyFill="1" applyBorder="1" applyAlignment="1" applyProtection="1">
      <alignment horizontal="center" vertical="top" wrapText="1"/>
    </xf>
    <xf numFmtId="164" fontId="12" fillId="8" borderId="9" xfId="0" applyNumberFormat="1" applyFont="1" applyFill="1" applyBorder="1" applyAlignment="1" applyProtection="1">
      <alignment horizontal="center" vertical="top" wrapText="1"/>
    </xf>
    <xf numFmtId="164" fontId="12" fillId="8" borderId="2" xfId="0" applyNumberFormat="1" applyFont="1" applyFill="1" applyBorder="1" applyAlignment="1" applyProtection="1">
      <alignment horizontal="center" vertical="top" wrapText="1"/>
    </xf>
    <xf numFmtId="164" fontId="3" fillId="0" borderId="13" xfId="0" applyNumberFormat="1" applyFont="1" applyBorder="1" applyAlignment="1" applyProtection="1">
      <alignment horizontal="center" vertical="top"/>
    </xf>
    <xf numFmtId="164" fontId="3" fillId="0" borderId="1" xfId="0" applyNumberFormat="1" applyFont="1" applyBorder="1" applyAlignment="1" applyProtection="1">
      <alignment horizontal="center" vertical="top"/>
    </xf>
    <xf numFmtId="164" fontId="2" fillId="3" borderId="3" xfId="0" applyNumberFormat="1" applyFont="1" applyFill="1" applyBorder="1" applyAlignment="1" applyProtection="1">
      <alignment horizontal="center" vertical="top"/>
    </xf>
    <xf numFmtId="164" fontId="2" fillId="3" borderId="1" xfId="0" applyNumberFormat="1" applyFont="1" applyFill="1" applyBorder="1" applyAlignment="1" applyProtection="1">
      <alignment horizontal="center" vertical="top"/>
    </xf>
    <xf numFmtId="164" fontId="2" fillId="3" borderId="5" xfId="0" applyNumberFormat="1" applyFont="1" applyFill="1" applyBorder="1" applyAlignment="1" applyProtection="1">
      <alignment horizontal="center" vertical="top"/>
    </xf>
    <xf numFmtId="164" fontId="2" fillId="3" borderId="13" xfId="0" applyNumberFormat="1" applyFont="1" applyFill="1" applyBorder="1" applyAlignment="1" applyProtection="1">
      <alignment horizontal="center" vertical="top"/>
    </xf>
    <xf numFmtId="164" fontId="3" fillId="7" borderId="3" xfId="0" applyNumberFormat="1" applyFont="1" applyFill="1" applyBorder="1" applyAlignment="1" applyProtection="1">
      <alignment horizontal="center" vertical="top"/>
    </xf>
    <xf numFmtId="164" fontId="3" fillId="5" borderId="3" xfId="0" applyNumberFormat="1" applyFont="1" applyFill="1" applyBorder="1" applyAlignment="1" applyProtection="1">
      <alignment horizontal="center" vertical="top"/>
    </xf>
    <xf numFmtId="164" fontId="2" fillId="4" borderId="2" xfId="0" applyNumberFormat="1" applyFont="1" applyFill="1" applyBorder="1" applyAlignment="1" applyProtection="1">
      <alignment horizontal="center" vertical="top"/>
    </xf>
    <xf numFmtId="164" fontId="2" fillId="4" borderId="8" xfId="0" applyNumberFormat="1" applyFont="1" applyFill="1" applyBorder="1" applyAlignment="1" applyProtection="1">
      <alignment horizontal="center" vertical="top"/>
    </xf>
    <xf numFmtId="164" fontId="2" fillId="4" borderId="9" xfId="0" applyNumberFormat="1" applyFont="1" applyFill="1" applyBorder="1" applyAlignment="1" applyProtection="1">
      <alignment horizontal="center" vertical="top"/>
    </xf>
    <xf numFmtId="164" fontId="2" fillId="5" borderId="3" xfId="0" applyNumberFormat="1" applyFont="1" applyFill="1" applyBorder="1" applyAlignment="1" applyProtection="1">
      <alignment horizontal="center" vertical="top"/>
    </xf>
    <xf numFmtId="164" fontId="2" fillId="5" borderId="6" xfId="0" applyNumberFormat="1" applyFont="1" applyFill="1" applyBorder="1" applyAlignment="1" applyProtection="1">
      <alignment horizontal="center" vertical="top"/>
    </xf>
    <xf numFmtId="164" fontId="3" fillId="5" borderId="2" xfId="0" applyNumberFormat="1" applyFont="1" applyFill="1" applyBorder="1" applyAlignment="1" applyProtection="1">
      <alignment horizontal="center" vertical="top"/>
    </xf>
    <xf numFmtId="164" fontId="3" fillId="5" borderId="1" xfId="0" applyNumberFormat="1" applyFont="1" applyFill="1" applyBorder="1" applyAlignment="1" applyProtection="1">
      <alignment horizontal="center" vertical="top"/>
    </xf>
    <xf numFmtId="164" fontId="3" fillId="5" borderId="5" xfId="0" applyNumberFormat="1" applyFont="1" applyFill="1" applyBorder="1" applyAlignment="1" applyProtection="1">
      <alignment horizontal="center" vertical="top"/>
    </xf>
    <xf numFmtId="164" fontId="3" fillId="5" borderId="4" xfId="0" applyNumberFormat="1" applyFont="1" applyFill="1" applyBorder="1" applyAlignment="1" applyProtection="1">
      <alignment horizontal="center" vertical="top"/>
    </xf>
    <xf numFmtId="164" fontId="3" fillId="5" borderId="19" xfId="0" applyNumberFormat="1" applyFont="1" applyFill="1" applyBorder="1" applyAlignment="1" applyProtection="1">
      <alignment horizontal="center" vertical="top"/>
    </xf>
    <xf numFmtId="164" fontId="3" fillId="5" borderId="10" xfId="0" applyNumberFormat="1" applyFont="1" applyFill="1" applyBorder="1" applyAlignment="1" applyProtection="1">
      <alignment horizontal="center" vertical="top"/>
    </xf>
    <xf numFmtId="164" fontId="2" fillId="8" borderId="2" xfId="0" applyNumberFormat="1" applyFont="1" applyFill="1" applyBorder="1" applyAlignment="1" applyProtection="1">
      <alignment horizontal="center" vertical="top"/>
    </xf>
    <xf numFmtId="164" fontId="2" fillId="8" borderId="8" xfId="0" applyNumberFormat="1" applyFont="1" applyFill="1" applyBorder="1" applyAlignment="1" applyProtection="1">
      <alignment horizontal="center" vertical="top"/>
    </xf>
    <xf numFmtId="164" fontId="2" fillId="8" borderId="9" xfId="0" applyNumberFormat="1" applyFont="1" applyFill="1" applyBorder="1" applyAlignment="1" applyProtection="1">
      <alignment horizontal="center" vertical="top"/>
    </xf>
    <xf numFmtId="164" fontId="3" fillId="8" borderId="3" xfId="0" applyNumberFormat="1" applyFont="1" applyFill="1" applyBorder="1" applyAlignment="1" applyProtection="1">
      <alignment horizontal="center" vertical="top"/>
    </xf>
    <xf numFmtId="164" fontId="2" fillId="8" borderId="3" xfId="0" applyNumberFormat="1" applyFont="1" applyFill="1" applyBorder="1" applyAlignment="1" applyProtection="1">
      <alignment horizontal="center" vertical="top"/>
    </xf>
    <xf numFmtId="164" fontId="2" fillId="8" borderId="1" xfId="0" applyNumberFormat="1" applyFont="1" applyFill="1" applyBorder="1" applyAlignment="1" applyProtection="1">
      <alignment horizontal="center" vertical="top"/>
    </xf>
    <xf numFmtId="164" fontId="2" fillId="8" borderId="5" xfId="0" applyNumberFormat="1" applyFont="1" applyFill="1" applyBorder="1" applyAlignment="1" applyProtection="1">
      <alignment horizontal="center" vertical="top"/>
    </xf>
    <xf numFmtId="164" fontId="2" fillId="8" borderId="4" xfId="0" applyNumberFormat="1" applyFont="1" applyFill="1" applyBorder="1" applyAlignment="1" applyProtection="1">
      <alignment horizontal="center" vertical="top"/>
    </xf>
    <xf numFmtId="164" fontId="2" fillId="8" borderId="19" xfId="0" applyNumberFormat="1" applyFont="1" applyFill="1" applyBorder="1" applyAlignment="1" applyProtection="1">
      <alignment horizontal="center" vertical="top"/>
    </xf>
    <xf numFmtId="164" fontId="2" fillId="8" borderId="10" xfId="0" applyNumberFormat="1" applyFont="1" applyFill="1" applyBorder="1" applyAlignment="1" applyProtection="1">
      <alignment horizontal="center" vertical="top"/>
    </xf>
    <xf numFmtId="164" fontId="2" fillId="5" borderId="1" xfId="0" applyNumberFormat="1" applyFont="1" applyFill="1" applyBorder="1" applyAlignment="1" applyProtection="1">
      <alignment horizontal="center" vertical="top"/>
    </xf>
    <xf numFmtId="164" fontId="2" fillId="5" borderId="5" xfId="0" applyNumberFormat="1" applyFont="1" applyFill="1" applyBorder="1" applyAlignment="1" applyProtection="1">
      <alignment horizontal="center" vertical="top"/>
    </xf>
    <xf numFmtId="164" fontId="2" fillId="5" borderId="4" xfId="0" applyNumberFormat="1" applyFont="1" applyFill="1" applyBorder="1" applyAlignment="1" applyProtection="1">
      <alignment horizontal="center" vertical="top"/>
    </xf>
    <xf numFmtId="164" fontId="2" fillId="5" borderId="19" xfId="0" applyNumberFormat="1" applyFont="1" applyFill="1" applyBorder="1" applyAlignment="1" applyProtection="1">
      <alignment horizontal="center" vertical="top"/>
    </xf>
    <xf numFmtId="164" fontId="2" fillId="5" borderId="10" xfId="0" applyNumberFormat="1" applyFont="1" applyFill="1" applyBorder="1" applyAlignment="1" applyProtection="1">
      <alignment horizontal="center" vertical="top"/>
    </xf>
    <xf numFmtId="2" fontId="6" fillId="2" borderId="5" xfId="0" applyNumberFormat="1" applyFont="1" applyFill="1" applyBorder="1" applyAlignment="1" applyProtection="1">
      <alignment horizontal="center" vertical="center"/>
    </xf>
    <xf numFmtId="2" fontId="3" fillId="2" borderId="5" xfId="0" applyNumberFormat="1" applyFont="1" applyFill="1" applyBorder="1" applyAlignment="1" applyProtection="1">
      <alignment horizontal="center" vertical="center"/>
    </xf>
    <xf numFmtId="2" fontId="3" fillId="2" borderId="16" xfId="0" applyNumberFormat="1" applyFont="1" applyFill="1" applyBorder="1" applyAlignment="1" applyProtection="1">
      <alignment horizontal="center" vertical="center"/>
    </xf>
    <xf numFmtId="0" fontId="8" fillId="6" borderId="17" xfId="0" applyFont="1" applyFill="1" applyBorder="1" applyAlignment="1" applyProtection="1">
      <alignment vertical="top" wrapText="1"/>
    </xf>
    <xf numFmtId="2" fontId="7" fillId="5" borderId="3" xfId="0" applyNumberFormat="1" applyFont="1" applyFill="1" applyBorder="1" applyAlignment="1" applyProtection="1">
      <alignment horizontal="center" vertical="top"/>
    </xf>
    <xf numFmtId="2" fontId="7" fillId="5" borderId="5" xfId="0" applyNumberFormat="1" applyFont="1" applyFill="1" applyBorder="1" applyAlignment="1" applyProtection="1">
      <alignment horizontal="center" vertical="top"/>
    </xf>
    <xf numFmtId="2" fontId="7" fillId="5" borderId="4" xfId="0" applyNumberFormat="1" applyFont="1" applyFill="1" applyBorder="1" applyAlignment="1" applyProtection="1">
      <alignment horizontal="center" vertical="top"/>
    </xf>
    <xf numFmtId="2" fontId="7" fillId="5" borderId="10" xfId="0" applyNumberFormat="1" applyFont="1" applyFill="1" applyBorder="1" applyAlignment="1" applyProtection="1">
      <alignment horizontal="center" vertical="top"/>
    </xf>
    <xf numFmtId="2" fontId="4" fillId="5" borderId="3" xfId="0" applyNumberFormat="1" applyFont="1" applyFill="1" applyBorder="1" applyAlignment="1" applyProtection="1">
      <alignment horizontal="left" vertical="top"/>
    </xf>
    <xf numFmtId="2" fontId="4" fillId="5" borderId="5" xfId="0" applyNumberFormat="1" applyFont="1" applyFill="1" applyBorder="1" applyAlignment="1" applyProtection="1">
      <alignment horizontal="left" vertical="top"/>
    </xf>
    <xf numFmtId="0" fontId="7" fillId="4" borderId="23" xfId="0" applyFont="1" applyFill="1" applyBorder="1" applyAlignment="1" applyProtection="1">
      <alignment horizontal="left" vertical="center" wrapText="1"/>
    </xf>
    <xf numFmtId="0" fontId="7" fillId="4" borderId="0" xfId="0" applyFont="1" applyFill="1" applyAlignment="1" applyProtection="1">
      <alignment horizontal="left" vertical="center" wrapText="1"/>
    </xf>
    <xf numFmtId="0" fontId="7" fillId="4" borderId="24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1"/>
  </cellStyles>
  <dxfs count="3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/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/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thin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/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/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thin">
          <color rgb="FF000000"/>
        </right>
        <top style="hair">
          <color rgb="FF000000"/>
        </top>
        <bottom style="hair">
          <color rgb="FF000000"/>
        </bottom>
      </border>
    </dxf>
    <dxf>
      <font>
        <color rgb="FF800080"/>
      </font>
      <fill>
        <patternFill patternType="solid">
          <fgColor rgb="FFFF99CC"/>
          <bgColor rgb="FFFF99CC"/>
        </patternFill>
      </fill>
      <border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Тема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3"/>
  <sheetViews>
    <sheetView workbookViewId="0"/>
  </sheetViews>
  <sheetFormatPr defaultColWidth="10" defaultRowHeight="22.5" customHeight="1"/>
  <sheetData>
    <row r="2" spans="2:2" ht="22.5" customHeight="1">
      <c r="B2" t="s">
        <v>0</v>
      </c>
    </row>
    <row r="3" spans="2:2" ht="22.5" customHeight="1">
      <c r="B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0"/>
  <sheetViews>
    <sheetView tabSelected="1" zoomScale="130" workbookViewId="0">
      <pane ySplit="3" topLeftCell="A4" activePane="bottomLeft" state="frozen"/>
      <selection pane="bottomLeft" sqref="A1:A3"/>
    </sheetView>
  </sheetViews>
  <sheetFormatPr defaultRowHeight="11.25" customHeight="1"/>
  <cols>
    <col min="1" max="1" width="42.5" style="5" customWidth="1"/>
    <col min="2" max="2" width="31.83203125" style="6" customWidth="1"/>
    <col min="3" max="11" width="12.5" style="7" customWidth="1"/>
    <col min="12" max="12" width="26.1640625" style="7" customWidth="1"/>
  </cols>
  <sheetData>
    <row r="1" spans="1:12" ht="11.25" customHeight="1">
      <c r="A1" s="130" t="s">
        <v>2</v>
      </c>
      <c r="B1" s="133" t="s">
        <v>3</v>
      </c>
      <c r="C1" s="17" t="s">
        <v>4</v>
      </c>
      <c r="D1" s="18" t="s">
        <v>4</v>
      </c>
      <c r="E1" s="19" t="s">
        <v>5</v>
      </c>
      <c r="F1" s="136" t="s">
        <v>6</v>
      </c>
      <c r="G1" s="137"/>
      <c r="H1" s="137"/>
      <c r="I1" s="137"/>
      <c r="J1" s="137"/>
      <c r="K1" s="138"/>
      <c r="L1" s="139" t="s">
        <v>7</v>
      </c>
    </row>
    <row r="2" spans="1:12" ht="11.25" customHeight="1">
      <c r="A2" s="131"/>
      <c r="B2" s="134"/>
      <c r="C2" s="131">
        <v>2023</v>
      </c>
      <c r="D2" s="143">
        <v>2024</v>
      </c>
      <c r="E2" s="145">
        <v>2025</v>
      </c>
      <c r="F2" s="147">
        <v>2026</v>
      </c>
      <c r="G2" s="148"/>
      <c r="H2" s="147">
        <v>2027</v>
      </c>
      <c r="I2" s="148"/>
      <c r="J2" s="147">
        <v>2028</v>
      </c>
      <c r="K2" s="148"/>
      <c r="L2" s="140"/>
    </row>
    <row r="3" spans="1:12" ht="11.25" customHeight="1">
      <c r="A3" s="132"/>
      <c r="B3" s="135"/>
      <c r="C3" s="142"/>
      <c r="D3" s="144"/>
      <c r="E3" s="146"/>
      <c r="F3" s="21" t="s">
        <v>8</v>
      </c>
      <c r="G3" s="22" t="s">
        <v>9</v>
      </c>
      <c r="H3" s="21" t="s">
        <v>8</v>
      </c>
      <c r="I3" s="22" t="s">
        <v>9</v>
      </c>
      <c r="J3" s="21" t="s">
        <v>8</v>
      </c>
      <c r="K3" s="22" t="s">
        <v>9</v>
      </c>
      <c r="L3" s="141"/>
    </row>
    <row r="4" spans="1:12" ht="15" customHeight="1">
      <c r="A4" s="24" t="s">
        <v>10</v>
      </c>
      <c r="B4" s="26"/>
      <c r="C4" s="30"/>
      <c r="D4" s="25"/>
      <c r="E4" s="26"/>
      <c r="F4" s="30"/>
      <c r="G4" s="26"/>
      <c r="H4" s="30"/>
      <c r="I4" s="26"/>
      <c r="J4" s="23"/>
      <c r="K4" s="1"/>
      <c r="L4" s="117"/>
    </row>
    <row r="5" spans="1:12" ht="45" customHeight="1">
      <c r="A5" s="11" t="s">
        <v>11</v>
      </c>
      <c r="B5" s="28" t="s">
        <v>12</v>
      </c>
      <c r="C5" s="85">
        <f t="shared" ref="C5:K5" si="0">C11+C28+C33+C38</f>
        <v>436436.49999999994</v>
      </c>
      <c r="D5" s="86">
        <f t="shared" si="0"/>
        <v>470758.6775009</v>
      </c>
      <c r="E5" s="87">
        <f t="shared" si="0"/>
        <v>531389.49451856792</v>
      </c>
      <c r="F5" s="85">
        <f t="shared" si="0"/>
        <v>565885.65187664598</v>
      </c>
      <c r="G5" s="87">
        <f t="shared" si="0"/>
        <v>571802.59492378857</v>
      </c>
      <c r="H5" s="85">
        <f t="shared" si="0"/>
        <v>602250.65654226253</v>
      </c>
      <c r="I5" s="87">
        <f t="shared" si="0"/>
        <v>609582.98722152237</v>
      </c>
      <c r="J5" s="88">
        <f t="shared" si="0"/>
        <v>641047.38915745472</v>
      </c>
      <c r="K5" s="86">
        <f t="shared" si="0"/>
        <v>650154.4609796867</v>
      </c>
      <c r="L5" s="118"/>
    </row>
    <row r="6" spans="1:12" ht="29.25" customHeight="1">
      <c r="A6" s="46" t="s">
        <v>13</v>
      </c>
      <c r="B6" s="47" t="s">
        <v>12</v>
      </c>
      <c r="C6" s="89">
        <f t="shared" ref="C6:D6" si="1">SUM(C12+C29+C34+C39)</f>
        <v>223562</v>
      </c>
      <c r="D6" s="61">
        <f t="shared" si="1"/>
        <v>233532</v>
      </c>
      <c r="E6" s="62" t="s">
        <v>14</v>
      </c>
      <c r="F6" s="63" t="s">
        <v>14</v>
      </c>
      <c r="G6" s="62" t="s">
        <v>14</v>
      </c>
      <c r="H6" s="63" t="s">
        <v>14</v>
      </c>
      <c r="I6" s="62" t="s">
        <v>14</v>
      </c>
      <c r="J6" s="83" t="s">
        <v>14</v>
      </c>
      <c r="K6" s="84" t="s">
        <v>14</v>
      </c>
      <c r="L6" s="118"/>
    </row>
    <row r="7" spans="1:12" ht="18" customHeight="1">
      <c r="A7" s="11" t="s">
        <v>15</v>
      </c>
      <c r="B7" s="29" t="s">
        <v>16</v>
      </c>
      <c r="C7" s="90">
        <v>99.6</v>
      </c>
      <c r="D7" s="48">
        <f t="shared" ref="D7:F40" si="2">IF(ISERROR((D5/C5*100)),0,(D5/C5*100))</f>
        <v>107.86418585542228</v>
      </c>
      <c r="E7" s="49">
        <f t="shared" si="2"/>
        <v>112.87938383622298</v>
      </c>
      <c r="F7" s="50">
        <f t="shared" si="2"/>
        <v>106.49168975185164</v>
      </c>
      <c r="G7" s="49">
        <f t="shared" ref="G7:K40" si="3">IF(ISERROR((G5/E5*100)),0,(G5/E5*100))</f>
        <v>107.60517488999936</v>
      </c>
      <c r="H7" s="50">
        <f t="shared" si="3"/>
        <v>106.42621076272553</v>
      </c>
      <c r="I7" s="49">
        <f t="shared" si="3"/>
        <v>106.60724393927757</v>
      </c>
      <c r="J7" s="51">
        <f t="shared" si="3"/>
        <v>106.44195771208258</v>
      </c>
      <c r="K7" s="48">
        <f t="shared" si="3"/>
        <v>106.65561123073479</v>
      </c>
      <c r="L7" s="118"/>
    </row>
    <row r="8" spans="1:12" ht="11.25" customHeight="1">
      <c r="A8" s="11" t="s">
        <v>17</v>
      </c>
      <c r="B8" s="29" t="s">
        <v>18</v>
      </c>
      <c r="C8" s="90">
        <v>107.3</v>
      </c>
      <c r="D8" s="48">
        <f t="shared" ref="D8:F8" si="4">IF(ISERROR((C11*D14+C28*D31+C33*D36+C38*D41)/C5),0,((C11*D14+C28*D31+C33*D36+C38*D41)/C5))</f>
        <v>111.53882108852041</v>
      </c>
      <c r="E8" s="49">
        <f t="shared" si="4"/>
        <v>109.58395345633564</v>
      </c>
      <c r="F8" s="50">
        <f t="shared" si="4"/>
        <v>104.88360977406414</v>
      </c>
      <c r="G8" s="49">
        <f t="shared" ref="G8:K8" si="5">IF(ISERROR((E11*G14+E28*G31+E33*G36+E38*G41)/E5),0,((E11*G14+E28*G31+E33*G36+E38*G41)/E5))</f>
        <v>104.63063307995762</v>
      </c>
      <c r="H8" s="50">
        <f t="shared" si="5"/>
        <v>103.81610997092551</v>
      </c>
      <c r="I8" s="49">
        <f t="shared" si="5"/>
        <v>103.58430109388136</v>
      </c>
      <c r="J8" s="51">
        <f t="shared" si="5"/>
        <v>103.72286111898363</v>
      </c>
      <c r="K8" s="48">
        <f t="shared" si="5"/>
        <v>103.44203479515065</v>
      </c>
      <c r="L8" s="118"/>
    </row>
    <row r="9" spans="1:12" ht="18" customHeight="1">
      <c r="A9" s="11" t="s">
        <v>19</v>
      </c>
      <c r="B9" s="29" t="s">
        <v>20</v>
      </c>
      <c r="C9" s="90">
        <v>92.8</v>
      </c>
      <c r="D9" s="52">
        <f t="shared" ref="D9:F9" si="6">IF(ISERROR((C11*D15+C28*D32+C33*D37+C38*D42)/C5),0,((C11*D15+C28*D32+C33*D37+C38*D42)/C5))</f>
        <v>96.813114416415701</v>
      </c>
      <c r="E9" s="53">
        <f t="shared" si="6"/>
        <v>102.97287393362423</v>
      </c>
      <c r="F9" s="54">
        <f t="shared" si="6"/>
        <v>101.49846108836185</v>
      </c>
      <c r="G9" s="53">
        <f t="shared" ref="G9:K9" si="7">IF(ISERROR((E11*G15+E28*G32+E33*G37+E38*G42)/E5),0,((E11*G15+E28*G32+E33*G37+E38*G42)/E5))</f>
        <v>102.82009497020503</v>
      </c>
      <c r="H9" s="54">
        <f t="shared" si="7"/>
        <v>102.52423280335348</v>
      </c>
      <c r="I9" s="53">
        <f t="shared" si="7"/>
        <v>102.93041437263906</v>
      </c>
      <c r="J9" s="55">
        <f t="shared" si="7"/>
        <v>102.64144586173566</v>
      </c>
      <c r="K9" s="52">
        <f t="shared" si="7"/>
        <v>103.1315925366828</v>
      </c>
      <c r="L9" s="118"/>
    </row>
    <row r="10" spans="1:12" ht="13.5" customHeight="1">
      <c r="A10" s="27" t="s">
        <v>21</v>
      </c>
      <c r="B10" s="20"/>
      <c r="C10" s="56"/>
      <c r="D10" s="57"/>
      <c r="E10" s="58"/>
      <c r="F10" s="56"/>
      <c r="G10" s="58"/>
      <c r="H10" s="56"/>
      <c r="I10" s="58"/>
      <c r="J10" s="59"/>
      <c r="K10" s="60"/>
      <c r="L10" s="118"/>
    </row>
    <row r="11" spans="1:12" ht="36" customHeight="1">
      <c r="A11" s="31" t="s">
        <v>22</v>
      </c>
      <c r="B11" s="32" t="s">
        <v>12</v>
      </c>
      <c r="C11" s="91">
        <f t="shared" ref="C11:K11" si="8">SUM(C16+C20+C24)</f>
        <v>0</v>
      </c>
      <c r="D11" s="92">
        <f t="shared" si="8"/>
        <v>0</v>
      </c>
      <c r="E11" s="93">
        <f t="shared" si="8"/>
        <v>0</v>
      </c>
      <c r="F11" s="91">
        <f t="shared" si="8"/>
        <v>0</v>
      </c>
      <c r="G11" s="93">
        <f t="shared" si="8"/>
        <v>0</v>
      </c>
      <c r="H11" s="91">
        <f t="shared" si="8"/>
        <v>0</v>
      </c>
      <c r="I11" s="93">
        <f t="shared" si="8"/>
        <v>0</v>
      </c>
      <c r="J11" s="91">
        <f t="shared" si="8"/>
        <v>0</v>
      </c>
      <c r="K11" s="93">
        <f t="shared" si="8"/>
        <v>0</v>
      </c>
      <c r="L11" s="119"/>
    </row>
    <row r="12" spans="1:12" ht="29.25" customHeight="1">
      <c r="A12" s="46" t="s">
        <v>13</v>
      </c>
      <c r="B12" s="47" t="s">
        <v>12</v>
      </c>
      <c r="C12" s="89">
        <v>0</v>
      </c>
      <c r="D12" s="61">
        <v>0</v>
      </c>
      <c r="E12" s="62" t="s">
        <v>14</v>
      </c>
      <c r="F12" s="63" t="s">
        <v>14</v>
      </c>
      <c r="G12" s="62" t="s">
        <v>14</v>
      </c>
      <c r="H12" s="63" t="s">
        <v>14</v>
      </c>
      <c r="I12" s="62" t="s">
        <v>14</v>
      </c>
      <c r="J12" s="63" t="s">
        <v>14</v>
      </c>
      <c r="K12" s="62" t="s">
        <v>14</v>
      </c>
      <c r="L12" s="119"/>
    </row>
    <row r="13" spans="1:12" ht="18" customHeight="1">
      <c r="A13" s="14" t="s">
        <v>23</v>
      </c>
      <c r="B13" s="33" t="s">
        <v>16</v>
      </c>
      <c r="C13" s="94"/>
      <c r="D13" s="64">
        <f t="shared" si="2"/>
        <v>0</v>
      </c>
      <c r="E13" s="65">
        <f t="shared" si="2"/>
        <v>0</v>
      </c>
      <c r="F13" s="66">
        <f t="shared" si="2"/>
        <v>0</v>
      </c>
      <c r="G13" s="65">
        <f t="shared" si="3"/>
        <v>0</v>
      </c>
      <c r="H13" s="66">
        <f t="shared" si="3"/>
        <v>0</v>
      </c>
      <c r="I13" s="65">
        <f t="shared" si="3"/>
        <v>0</v>
      </c>
      <c r="J13" s="66">
        <f t="shared" si="3"/>
        <v>0</v>
      </c>
      <c r="K13" s="65">
        <f t="shared" si="3"/>
        <v>0</v>
      </c>
      <c r="L13" s="119"/>
    </row>
    <row r="14" spans="1:12" ht="18" customHeight="1">
      <c r="A14" s="14" t="s">
        <v>17</v>
      </c>
      <c r="B14" s="33" t="s">
        <v>24</v>
      </c>
      <c r="C14" s="94"/>
      <c r="D14" s="64">
        <f t="shared" ref="D14:F14" si="9">IF(ISERROR((C16*D18+C20*D22+C24*D26)/C11),0,((C16*D18+C20*D22+C24*D26)/C11))</f>
        <v>0</v>
      </c>
      <c r="E14" s="65">
        <f t="shared" si="9"/>
        <v>0</v>
      </c>
      <c r="F14" s="66">
        <f t="shared" si="9"/>
        <v>0</v>
      </c>
      <c r="G14" s="65">
        <f t="shared" ref="G14:K14" si="10">IF(ISERROR((E16*G18+E20*G22+E24*G26)/E11),0,((E16*G18+E20*G22+E24*G26)/E11))</f>
        <v>0</v>
      </c>
      <c r="H14" s="66">
        <f t="shared" si="10"/>
        <v>0</v>
      </c>
      <c r="I14" s="65">
        <f t="shared" si="10"/>
        <v>0</v>
      </c>
      <c r="J14" s="66">
        <f t="shared" si="10"/>
        <v>0</v>
      </c>
      <c r="K14" s="65">
        <f t="shared" si="10"/>
        <v>0</v>
      </c>
      <c r="L14" s="119"/>
    </row>
    <row r="15" spans="1:12" ht="18" customHeight="1">
      <c r="A15" s="15" t="s">
        <v>19</v>
      </c>
      <c r="B15" s="34" t="s">
        <v>25</v>
      </c>
      <c r="C15" s="95"/>
      <c r="D15" s="67">
        <f t="shared" ref="D15:F15" si="11">IF(ISERROR((C16*D19+C20*D23+C24*D27)/C11),0,((C16*D19+C20*D23+C24*D27)/C11))</f>
        <v>0</v>
      </c>
      <c r="E15" s="68">
        <f t="shared" si="11"/>
        <v>0</v>
      </c>
      <c r="F15" s="69">
        <f t="shared" si="11"/>
        <v>0</v>
      </c>
      <c r="G15" s="70">
        <f t="shared" ref="G15:K15" si="12">IF(ISERROR((E16*G19+E20*G23+E24*G27)/E11),0,((E16*G19+E20*G23+E24*G27)/E11))</f>
        <v>0</v>
      </c>
      <c r="H15" s="69">
        <f t="shared" si="12"/>
        <v>0</v>
      </c>
      <c r="I15" s="70">
        <f t="shared" si="12"/>
        <v>0</v>
      </c>
      <c r="J15" s="69">
        <f t="shared" si="12"/>
        <v>0</v>
      </c>
      <c r="K15" s="70">
        <f t="shared" si="12"/>
        <v>0</v>
      </c>
      <c r="L15" s="119"/>
    </row>
    <row r="16" spans="1:12" ht="39" customHeight="1">
      <c r="A16" s="8" t="s">
        <v>26</v>
      </c>
      <c r="B16" s="35" t="s">
        <v>12</v>
      </c>
      <c r="C16" s="96"/>
      <c r="D16" s="71">
        <f t="shared" ref="D16:F24" si="13">IF(ISERROR(D19*C16*D18/10000),0,(D19*C16*D18/10000))</f>
        <v>0</v>
      </c>
      <c r="E16" s="72">
        <f t="shared" si="13"/>
        <v>0</v>
      </c>
      <c r="F16" s="73">
        <f t="shared" si="13"/>
        <v>0</v>
      </c>
      <c r="G16" s="72">
        <f t="shared" ref="G16:K24" si="14">IF(ISERROR(G19*E16*G18/10000),0,(G19*E16*G18/10000))</f>
        <v>0</v>
      </c>
      <c r="H16" s="73">
        <f t="shared" si="14"/>
        <v>0</v>
      </c>
      <c r="I16" s="72">
        <f t="shared" si="14"/>
        <v>0</v>
      </c>
      <c r="J16" s="73">
        <f t="shared" si="14"/>
        <v>0</v>
      </c>
      <c r="K16" s="72">
        <f t="shared" si="14"/>
        <v>0</v>
      </c>
      <c r="L16" s="119"/>
    </row>
    <row r="17" spans="1:12" ht="19.5" customHeight="1">
      <c r="A17" s="9" t="s">
        <v>23</v>
      </c>
      <c r="B17" s="36" t="s">
        <v>16</v>
      </c>
      <c r="C17" s="90"/>
      <c r="D17" s="74">
        <f t="shared" ref="D17:F25" si="15">IF(ISERROR((D16/C16*100)),0,(D16/C16*100))</f>
        <v>0</v>
      </c>
      <c r="E17" s="75">
        <f t="shared" si="15"/>
        <v>0</v>
      </c>
      <c r="F17" s="76">
        <f t="shared" si="15"/>
        <v>0</v>
      </c>
      <c r="G17" s="75">
        <f t="shared" ref="G17:K25" si="16">IF(ISERROR((G16/E16*100)),0,(G16/E16*100))</f>
        <v>0</v>
      </c>
      <c r="H17" s="76">
        <f t="shared" si="16"/>
        <v>0</v>
      </c>
      <c r="I17" s="75">
        <f t="shared" si="16"/>
        <v>0</v>
      </c>
      <c r="J17" s="76">
        <f t="shared" si="16"/>
        <v>0</v>
      </c>
      <c r="K17" s="75">
        <f t="shared" si="16"/>
        <v>0</v>
      </c>
      <c r="L17" s="40"/>
    </row>
    <row r="18" spans="1:12" ht="11.25" customHeight="1">
      <c r="A18" s="9" t="s">
        <v>17</v>
      </c>
      <c r="B18" s="36" t="s">
        <v>24</v>
      </c>
      <c r="C18" s="90"/>
      <c r="D18" s="97"/>
      <c r="E18" s="98"/>
      <c r="F18" s="90"/>
      <c r="G18" s="98"/>
      <c r="H18" s="90"/>
      <c r="I18" s="98"/>
      <c r="J18" s="90"/>
      <c r="K18" s="98"/>
      <c r="L18" s="40"/>
    </row>
    <row r="19" spans="1:12" ht="19.5" customHeight="1">
      <c r="A19" s="10" t="s">
        <v>19</v>
      </c>
      <c r="B19" s="37" t="s">
        <v>25</v>
      </c>
      <c r="C19" s="99"/>
      <c r="D19" s="100"/>
      <c r="E19" s="101"/>
      <c r="F19" s="99"/>
      <c r="G19" s="101"/>
      <c r="H19" s="99"/>
      <c r="I19" s="101"/>
      <c r="J19" s="99"/>
      <c r="K19" s="101"/>
      <c r="L19" s="40"/>
    </row>
    <row r="20" spans="1:12" ht="39" customHeight="1">
      <c r="A20" s="8" t="s">
        <v>27</v>
      </c>
      <c r="B20" s="35" t="s">
        <v>12</v>
      </c>
      <c r="C20" s="96"/>
      <c r="D20" s="71">
        <f t="shared" si="13"/>
        <v>0</v>
      </c>
      <c r="E20" s="72">
        <f t="shared" si="13"/>
        <v>0</v>
      </c>
      <c r="F20" s="73">
        <f t="shared" si="13"/>
        <v>0</v>
      </c>
      <c r="G20" s="72">
        <f t="shared" si="14"/>
        <v>0</v>
      </c>
      <c r="H20" s="73">
        <f t="shared" si="14"/>
        <v>0</v>
      </c>
      <c r="I20" s="72">
        <f t="shared" si="14"/>
        <v>0</v>
      </c>
      <c r="J20" s="73">
        <f t="shared" si="14"/>
        <v>0</v>
      </c>
      <c r="K20" s="72">
        <f t="shared" si="14"/>
        <v>0</v>
      </c>
      <c r="L20" s="40"/>
    </row>
    <row r="21" spans="1:12" ht="19.5" customHeight="1">
      <c r="A21" s="9" t="s">
        <v>23</v>
      </c>
      <c r="B21" s="36" t="s">
        <v>16</v>
      </c>
      <c r="C21" s="90"/>
      <c r="D21" s="74">
        <f t="shared" si="15"/>
        <v>0</v>
      </c>
      <c r="E21" s="75">
        <f t="shared" si="15"/>
        <v>0</v>
      </c>
      <c r="F21" s="76">
        <f t="shared" si="15"/>
        <v>0</v>
      </c>
      <c r="G21" s="75">
        <f t="shared" si="16"/>
        <v>0</v>
      </c>
      <c r="H21" s="76">
        <f t="shared" si="16"/>
        <v>0</v>
      </c>
      <c r="I21" s="75">
        <f t="shared" si="16"/>
        <v>0</v>
      </c>
      <c r="J21" s="76">
        <f t="shared" si="16"/>
        <v>0</v>
      </c>
      <c r="K21" s="75">
        <f t="shared" si="16"/>
        <v>0</v>
      </c>
      <c r="L21" s="40"/>
    </row>
    <row r="22" spans="1:12" ht="11.25" customHeight="1">
      <c r="A22" s="9" t="s">
        <v>17</v>
      </c>
      <c r="B22" s="36" t="s">
        <v>24</v>
      </c>
      <c r="C22" s="90"/>
      <c r="D22" s="97"/>
      <c r="E22" s="98"/>
      <c r="F22" s="90"/>
      <c r="G22" s="98"/>
      <c r="H22" s="90"/>
      <c r="I22" s="98"/>
      <c r="J22" s="90"/>
      <c r="K22" s="98"/>
      <c r="L22" s="40"/>
    </row>
    <row r="23" spans="1:12" ht="19.5" customHeight="1">
      <c r="A23" s="10" t="s">
        <v>19</v>
      </c>
      <c r="B23" s="37" t="s">
        <v>25</v>
      </c>
      <c r="C23" s="99"/>
      <c r="D23" s="100"/>
      <c r="E23" s="101"/>
      <c r="F23" s="99"/>
      <c r="G23" s="101"/>
      <c r="H23" s="99"/>
      <c r="I23" s="101"/>
      <c r="J23" s="99"/>
      <c r="K23" s="101"/>
      <c r="L23" s="40"/>
    </row>
    <row r="24" spans="1:12" ht="39" customHeight="1">
      <c r="A24" s="16" t="s">
        <v>28</v>
      </c>
      <c r="B24" s="38" t="s">
        <v>12</v>
      </c>
      <c r="C24" s="96"/>
      <c r="D24" s="71">
        <f t="shared" si="13"/>
        <v>0</v>
      </c>
      <c r="E24" s="72">
        <f t="shared" si="13"/>
        <v>0</v>
      </c>
      <c r="F24" s="73">
        <f t="shared" si="13"/>
        <v>0</v>
      </c>
      <c r="G24" s="72">
        <f t="shared" si="14"/>
        <v>0</v>
      </c>
      <c r="H24" s="73">
        <f t="shared" si="14"/>
        <v>0</v>
      </c>
      <c r="I24" s="72">
        <f t="shared" si="14"/>
        <v>0</v>
      </c>
      <c r="J24" s="73">
        <f t="shared" si="14"/>
        <v>0</v>
      </c>
      <c r="K24" s="72">
        <f t="shared" si="14"/>
        <v>0</v>
      </c>
      <c r="L24" s="40"/>
    </row>
    <row r="25" spans="1:12" ht="19.5" customHeight="1">
      <c r="A25" s="9" t="s">
        <v>23</v>
      </c>
      <c r="B25" s="36" t="s">
        <v>16</v>
      </c>
      <c r="C25" s="90"/>
      <c r="D25" s="74">
        <f t="shared" si="15"/>
        <v>0</v>
      </c>
      <c r="E25" s="75">
        <f t="shared" si="15"/>
        <v>0</v>
      </c>
      <c r="F25" s="76">
        <f t="shared" si="15"/>
        <v>0</v>
      </c>
      <c r="G25" s="75">
        <f t="shared" si="16"/>
        <v>0</v>
      </c>
      <c r="H25" s="76">
        <f t="shared" si="16"/>
        <v>0</v>
      </c>
      <c r="I25" s="75">
        <f t="shared" si="16"/>
        <v>0</v>
      </c>
      <c r="J25" s="76">
        <f t="shared" si="16"/>
        <v>0</v>
      </c>
      <c r="K25" s="75">
        <f t="shared" si="16"/>
        <v>0</v>
      </c>
      <c r="L25" s="40"/>
    </row>
    <row r="26" spans="1:12" ht="11.25" customHeight="1">
      <c r="A26" s="9" t="s">
        <v>17</v>
      </c>
      <c r="B26" s="36" t="s">
        <v>24</v>
      </c>
      <c r="C26" s="90"/>
      <c r="D26" s="97"/>
      <c r="E26" s="98"/>
      <c r="F26" s="90"/>
      <c r="G26" s="98"/>
      <c r="H26" s="90"/>
      <c r="I26" s="98"/>
      <c r="J26" s="90"/>
      <c r="K26" s="98"/>
      <c r="L26" s="40"/>
    </row>
    <row r="27" spans="1:12" ht="19.5" customHeight="1">
      <c r="A27" s="10" t="s">
        <v>19</v>
      </c>
      <c r="B27" s="37" t="s">
        <v>25</v>
      </c>
      <c r="C27" s="99"/>
      <c r="D27" s="100"/>
      <c r="E27" s="101"/>
      <c r="F27" s="99"/>
      <c r="G27" s="101"/>
      <c r="H27" s="99"/>
      <c r="I27" s="101"/>
      <c r="J27" s="99"/>
      <c r="K27" s="101"/>
      <c r="L27" s="40"/>
    </row>
    <row r="28" spans="1:12" ht="54" customHeight="1">
      <c r="A28" s="31" t="s">
        <v>29</v>
      </c>
      <c r="B28" s="32" t="s">
        <v>12</v>
      </c>
      <c r="C28" s="102">
        <v>316269.3</v>
      </c>
      <c r="D28" s="103">
        <v>337708.45302090002</v>
      </c>
      <c r="E28" s="104">
        <v>381900.47786572302</v>
      </c>
      <c r="F28" s="102">
        <v>398471.37330418098</v>
      </c>
      <c r="G28" s="104">
        <v>403240.56963840401</v>
      </c>
      <c r="H28" s="102">
        <v>420722.50186205102</v>
      </c>
      <c r="I28" s="104">
        <v>426210.63676773501</v>
      </c>
      <c r="J28" s="102">
        <v>446226.59885004</v>
      </c>
      <c r="K28" s="104">
        <v>452652.02768678399</v>
      </c>
      <c r="L28" s="120" t="s">
        <v>30</v>
      </c>
    </row>
    <row r="29" spans="1:12" ht="29.25" customHeight="1">
      <c r="A29" s="12" t="s">
        <v>13</v>
      </c>
      <c r="B29" s="41" t="s">
        <v>12</v>
      </c>
      <c r="C29" s="105">
        <v>202571</v>
      </c>
      <c r="D29" s="77">
        <v>212427</v>
      </c>
      <c r="E29" s="62" t="s">
        <v>14</v>
      </c>
      <c r="F29" s="63" t="s">
        <v>14</v>
      </c>
      <c r="G29" s="62" t="s">
        <v>14</v>
      </c>
      <c r="H29" s="63" t="s">
        <v>14</v>
      </c>
      <c r="I29" s="62" t="s">
        <v>14</v>
      </c>
      <c r="J29" s="63" t="s">
        <v>14</v>
      </c>
      <c r="K29" s="62" t="s">
        <v>14</v>
      </c>
      <c r="L29" s="44"/>
    </row>
    <row r="30" spans="1:12" ht="18" customHeight="1">
      <c r="A30" s="14" t="s">
        <v>23</v>
      </c>
      <c r="B30" s="33" t="s">
        <v>16</v>
      </c>
      <c r="C30" s="106">
        <v>97.9</v>
      </c>
      <c r="D30" s="107">
        <v>106.77876512861</v>
      </c>
      <c r="E30" s="108">
        <v>113.085850960944</v>
      </c>
      <c r="F30" s="106">
        <v>104.339061194965</v>
      </c>
      <c r="G30" s="108">
        <v>105.58786726111001</v>
      </c>
      <c r="H30" s="106">
        <v>105.584122235271</v>
      </c>
      <c r="I30" s="108">
        <v>105.69636808864</v>
      </c>
      <c r="J30" s="106">
        <v>106.061975975878</v>
      </c>
      <c r="K30" s="108">
        <v>106.20383177660101</v>
      </c>
      <c r="L30" s="119"/>
    </row>
    <row r="31" spans="1:12" ht="11.25" customHeight="1">
      <c r="A31" s="14" t="s">
        <v>17</v>
      </c>
      <c r="B31" s="33" t="s">
        <v>24</v>
      </c>
      <c r="C31" s="106">
        <v>103.9</v>
      </c>
      <c r="D31" s="107">
        <v>113.270548769672</v>
      </c>
      <c r="E31" s="108">
        <v>109.874044742405</v>
      </c>
      <c r="F31" s="106">
        <v>103.680122742946</v>
      </c>
      <c r="G31" s="108">
        <v>103.444128880094</v>
      </c>
      <c r="H31" s="106">
        <v>103.49726120448599</v>
      </c>
      <c r="I31" s="108">
        <v>103.239465971453</v>
      </c>
      <c r="J31" s="106">
        <v>103.789658192378</v>
      </c>
      <c r="K31" s="108">
        <v>103.59118720716999</v>
      </c>
      <c r="L31" s="119"/>
    </row>
    <row r="32" spans="1:12" ht="18" customHeight="1">
      <c r="A32" s="42" t="s">
        <v>19</v>
      </c>
      <c r="B32" s="43" t="s">
        <v>25</v>
      </c>
      <c r="C32" s="109">
        <v>93.9</v>
      </c>
      <c r="D32" s="110">
        <v>94.263426801147006</v>
      </c>
      <c r="E32" s="111">
        <v>102.89026677840199</v>
      </c>
      <c r="F32" s="109">
        <v>100.635993862853</v>
      </c>
      <c r="G32" s="111">
        <v>102.087797474138</v>
      </c>
      <c r="H32" s="109">
        <v>102.038311014724</v>
      </c>
      <c r="I32" s="111">
        <v>102.405600782115</v>
      </c>
      <c r="J32" s="109">
        <v>102.21713667300099</v>
      </c>
      <c r="K32" s="111">
        <v>102.55423643647801</v>
      </c>
      <c r="L32" s="119"/>
    </row>
    <row r="33" spans="1:12" ht="45" customHeight="1">
      <c r="A33" s="31" t="s">
        <v>31</v>
      </c>
      <c r="B33" s="32" t="s">
        <v>12</v>
      </c>
      <c r="C33" s="96">
        <v>75815.399999999994</v>
      </c>
      <c r="D33" s="92">
        <f t="shared" ref="D33:F38" si="17">IF(ISERROR(D37*C33*D36/10000),0,(D37*C33*D36/10000))</f>
        <v>84223.32785999999</v>
      </c>
      <c r="E33" s="93">
        <f t="shared" si="17"/>
        <v>97846.956481322137</v>
      </c>
      <c r="F33" s="91">
        <f t="shared" si="17"/>
        <v>112685.05604388869</v>
      </c>
      <c r="G33" s="93">
        <f t="shared" ref="G33:K38" si="18">IF(ISERROR(G37*E33*G36/10000),0,(G37*E33*G36/10000))</f>
        <v>113671.059824351</v>
      </c>
      <c r="H33" s="91">
        <f t="shared" si="18"/>
        <v>123525.35843531079</v>
      </c>
      <c r="I33" s="93">
        <f t="shared" si="18"/>
        <v>125083.63423071585</v>
      </c>
      <c r="J33" s="91">
        <f t="shared" si="18"/>
        <v>133347.10673521922</v>
      </c>
      <c r="K33" s="93">
        <f t="shared" si="18"/>
        <v>135664.45885029208</v>
      </c>
      <c r="L33" s="119"/>
    </row>
    <row r="34" spans="1:12" ht="29.25" customHeight="1">
      <c r="A34" s="46" t="s">
        <v>13</v>
      </c>
      <c r="B34" s="47" t="s">
        <v>12</v>
      </c>
      <c r="C34" s="89">
        <v>19811</v>
      </c>
      <c r="D34" s="61">
        <v>20811</v>
      </c>
      <c r="E34" s="78" t="s">
        <v>14</v>
      </c>
      <c r="F34" s="79" t="s">
        <v>14</v>
      </c>
      <c r="G34" s="78" t="s">
        <v>14</v>
      </c>
      <c r="H34" s="79" t="s">
        <v>14</v>
      </c>
      <c r="I34" s="78" t="s">
        <v>14</v>
      </c>
      <c r="J34" s="79" t="s">
        <v>14</v>
      </c>
      <c r="K34" s="78" t="s">
        <v>14</v>
      </c>
      <c r="L34" s="119"/>
    </row>
    <row r="35" spans="1:12" ht="18" customHeight="1">
      <c r="A35" s="14" t="s">
        <v>23</v>
      </c>
      <c r="B35" s="33" t="s">
        <v>16</v>
      </c>
      <c r="C35" s="94">
        <v>103.1</v>
      </c>
      <c r="D35" s="64">
        <f t="shared" si="2"/>
        <v>111.09</v>
      </c>
      <c r="E35" s="65">
        <f t="shared" si="2"/>
        <v>116.17559999999997</v>
      </c>
      <c r="F35" s="66">
        <f t="shared" si="2"/>
        <v>115.16459999999998</v>
      </c>
      <c r="G35" s="65">
        <f t="shared" si="3"/>
        <v>116.17230000000001</v>
      </c>
      <c r="H35" s="66">
        <f t="shared" si="3"/>
        <v>109.62</v>
      </c>
      <c r="I35" s="65">
        <f t="shared" si="3"/>
        <v>110.04</v>
      </c>
      <c r="J35" s="66">
        <f t="shared" si="3"/>
        <v>107.9512</v>
      </c>
      <c r="K35" s="65">
        <f t="shared" si="3"/>
        <v>108.45899999999999</v>
      </c>
      <c r="L35" s="119"/>
    </row>
    <row r="36" spans="1:12" ht="11.25" customHeight="1">
      <c r="A36" s="14" t="s">
        <v>17</v>
      </c>
      <c r="B36" s="33" t="s">
        <v>24</v>
      </c>
      <c r="C36" s="94">
        <v>118</v>
      </c>
      <c r="D36" s="112">
        <v>105.8</v>
      </c>
      <c r="E36" s="113">
        <v>111.6</v>
      </c>
      <c r="F36" s="94">
        <v>110.1</v>
      </c>
      <c r="G36" s="113">
        <v>109.7</v>
      </c>
      <c r="H36" s="94">
        <v>105</v>
      </c>
      <c r="I36" s="113">
        <v>104.8</v>
      </c>
      <c r="J36" s="94">
        <v>103.6</v>
      </c>
      <c r="K36" s="113">
        <v>103</v>
      </c>
      <c r="L36" s="119"/>
    </row>
    <row r="37" spans="1:12" ht="18" customHeight="1">
      <c r="A37" s="42" t="s">
        <v>19</v>
      </c>
      <c r="B37" s="43" t="s">
        <v>25</v>
      </c>
      <c r="C37" s="114">
        <v>87.4</v>
      </c>
      <c r="D37" s="115">
        <v>105</v>
      </c>
      <c r="E37" s="116">
        <v>104.1</v>
      </c>
      <c r="F37" s="114">
        <v>104.6</v>
      </c>
      <c r="G37" s="116">
        <v>105.9</v>
      </c>
      <c r="H37" s="114">
        <v>104.4</v>
      </c>
      <c r="I37" s="116">
        <v>105</v>
      </c>
      <c r="J37" s="114">
        <v>104.2</v>
      </c>
      <c r="K37" s="116">
        <v>105.3</v>
      </c>
      <c r="L37" s="119"/>
    </row>
    <row r="38" spans="1:12" ht="54" customHeight="1">
      <c r="A38" s="31" t="s">
        <v>32</v>
      </c>
      <c r="B38" s="32" t="s">
        <v>12</v>
      </c>
      <c r="C38" s="96">
        <v>44351.8</v>
      </c>
      <c r="D38" s="92">
        <f t="shared" si="17"/>
        <v>48826.896620000014</v>
      </c>
      <c r="E38" s="93">
        <f t="shared" si="17"/>
        <v>51642.060171522731</v>
      </c>
      <c r="F38" s="91">
        <f t="shared" si="17"/>
        <v>54729.222528576363</v>
      </c>
      <c r="G38" s="93">
        <f t="shared" si="18"/>
        <v>54890.965461033571</v>
      </c>
      <c r="H38" s="91">
        <f t="shared" si="18"/>
        <v>58002.79624490063</v>
      </c>
      <c r="I38" s="93">
        <f t="shared" si="18"/>
        <v>58288.716223071555</v>
      </c>
      <c r="J38" s="91">
        <f t="shared" si="18"/>
        <v>61473.683572195492</v>
      </c>
      <c r="K38" s="93">
        <f t="shared" si="18"/>
        <v>61837.974442610597</v>
      </c>
      <c r="L38" s="119"/>
    </row>
    <row r="39" spans="1:12" ht="29.25" customHeight="1">
      <c r="A39" s="46" t="s">
        <v>13</v>
      </c>
      <c r="B39" s="47" t="s">
        <v>12</v>
      </c>
      <c r="C39" s="89">
        <v>1180</v>
      </c>
      <c r="D39" s="61">
        <v>294</v>
      </c>
      <c r="E39" s="78" t="s">
        <v>14</v>
      </c>
      <c r="F39" s="79" t="s">
        <v>14</v>
      </c>
      <c r="G39" s="78" t="s">
        <v>14</v>
      </c>
      <c r="H39" s="79" t="s">
        <v>14</v>
      </c>
      <c r="I39" s="78" t="s">
        <v>14</v>
      </c>
      <c r="J39" s="79" t="s">
        <v>14</v>
      </c>
      <c r="K39" s="78" t="s">
        <v>14</v>
      </c>
      <c r="L39" s="119"/>
    </row>
    <row r="40" spans="1:12" ht="18" customHeight="1">
      <c r="A40" s="14" t="s">
        <v>23</v>
      </c>
      <c r="B40" s="33" t="s">
        <v>16</v>
      </c>
      <c r="C40" s="94">
        <v>105.9</v>
      </c>
      <c r="D40" s="64">
        <f t="shared" si="2"/>
        <v>110.09000000000002</v>
      </c>
      <c r="E40" s="65">
        <f t="shared" si="2"/>
        <v>105.76559999999999</v>
      </c>
      <c r="F40" s="66">
        <f t="shared" si="2"/>
        <v>105.97800000000002</v>
      </c>
      <c r="G40" s="65">
        <f t="shared" si="3"/>
        <v>106.2912</v>
      </c>
      <c r="H40" s="66">
        <f t="shared" si="3"/>
        <v>105.98140000000001</v>
      </c>
      <c r="I40" s="65">
        <f t="shared" si="3"/>
        <v>106.19000000000001</v>
      </c>
      <c r="J40" s="66">
        <f t="shared" si="3"/>
        <v>105.98400000000001</v>
      </c>
      <c r="K40" s="65">
        <f t="shared" si="3"/>
        <v>106.08909999999997</v>
      </c>
      <c r="L40" s="119"/>
    </row>
    <row r="41" spans="1:12" ht="11.25" customHeight="1">
      <c r="A41" s="14" t="s">
        <v>17</v>
      </c>
      <c r="B41" s="33" t="s">
        <v>24</v>
      </c>
      <c r="C41" s="94">
        <v>113</v>
      </c>
      <c r="D41" s="112">
        <v>109</v>
      </c>
      <c r="E41" s="113">
        <v>104.1</v>
      </c>
      <c r="F41" s="94">
        <v>103.9</v>
      </c>
      <c r="G41" s="113">
        <v>103.8</v>
      </c>
      <c r="H41" s="94">
        <v>103.7</v>
      </c>
      <c r="I41" s="113">
        <v>103.6</v>
      </c>
      <c r="J41" s="94">
        <v>103.5</v>
      </c>
      <c r="K41" s="113">
        <v>103.3</v>
      </c>
      <c r="L41" s="119"/>
    </row>
    <row r="42" spans="1:12" ht="18" customHeight="1">
      <c r="A42" s="42" t="s">
        <v>19</v>
      </c>
      <c r="B42" s="43" t="s">
        <v>25</v>
      </c>
      <c r="C42" s="114">
        <v>93.7</v>
      </c>
      <c r="D42" s="115">
        <v>101</v>
      </c>
      <c r="E42" s="116">
        <v>101.6</v>
      </c>
      <c r="F42" s="114">
        <v>102</v>
      </c>
      <c r="G42" s="116">
        <v>102.4</v>
      </c>
      <c r="H42" s="114">
        <v>102.2</v>
      </c>
      <c r="I42" s="116">
        <v>102.5</v>
      </c>
      <c r="J42" s="114">
        <v>102.4</v>
      </c>
      <c r="K42" s="116">
        <v>102.7</v>
      </c>
      <c r="L42" s="119"/>
    </row>
    <row r="43" spans="1:12" ht="18.75" customHeight="1">
      <c r="A43" s="127" t="s">
        <v>33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9"/>
      <c r="L43" s="118"/>
    </row>
    <row r="44" spans="1:12" ht="19.5" customHeight="1">
      <c r="A44" s="8" t="s">
        <v>34</v>
      </c>
      <c r="B44" s="35" t="s">
        <v>25</v>
      </c>
      <c r="C44" s="80">
        <f t="shared" ref="C44:K44" si="19">C19</f>
        <v>0</v>
      </c>
      <c r="D44" s="80">
        <f t="shared" si="19"/>
        <v>0</v>
      </c>
      <c r="E44" s="81">
        <f t="shared" si="19"/>
        <v>0</v>
      </c>
      <c r="F44" s="82">
        <f t="shared" si="19"/>
        <v>0</v>
      </c>
      <c r="G44" s="81">
        <f t="shared" si="19"/>
        <v>0</v>
      </c>
      <c r="H44" s="82">
        <f t="shared" si="19"/>
        <v>0</v>
      </c>
      <c r="I44" s="81">
        <f t="shared" si="19"/>
        <v>0</v>
      </c>
      <c r="J44" s="82">
        <f t="shared" si="19"/>
        <v>0</v>
      </c>
      <c r="K44" s="81">
        <f t="shared" si="19"/>
        <v>0</v>
      </c>
      <c r="L44" s="40"/>
    </row>
    <row r="45" spans="1:12" ht="11.25" customHeight="1">
      <c r="A45" s="13" t="s">
        <v>35</v>
      </c>
      <c r="B45" s="39" t="s">
        <v>36</v>
      </c>
      <c r="C45" s="94"/>
      <c r="D45" s="112"/>
      <c r="E45" s="113"/>
      <c r="F45" s="94"/>
      <c r="G45" s="113"/>
      <c r="H45" s="94"/>
      <c r="I45" s="113"/>
      <c r="J45" s="94"/>
      <c r="K45" s="113"/>
      <c r="L45" s="40"/>
    </row>
    <row r="46" spans="1:12" ht="11.25" customHeight="1">
      <c r="A46" s="13" t="s">
        <v>37</v>
      </c>
      <c r="B46" s="39" t="s">
        <v>38</v>
      </c>
      <c r="C46" s="94"/>
      <c r="D46" s="112"/>
      <c r="E46" s="113"/>
      <c r="F46" s="94"/>
      <c r="G46" s="113"/>
      <c r="H46" s="94"/>
      <c r="I46" s="113"/>
      <c r="J46" s="94"/>
      <c r="K46" s="113"/>
      <c r="L46" s="40"/>
    </row>
    <row r="47" spans="1:12" ht="11.25" customHeight="1">
      <c r="A47" s="121"/>
      <c r="B47" s="122"/>
      <c r="C47" s="94"/>
      <c r="D47" s="112"/>
      <c r="E47" s="113"/>
      <c r="F47" s="94"/>
      <c r="G47" s="113"/>
      <c r="H47" s="94"/>
      <c r="I47" s="113"/>
      <c r="J47" s="94"/>
      <c r="K47" s="113"/>
      <c r="L47" s="40"/>
    </row>
    <row r="48" spans="1:12" ht="11.25" customHeight="1">
      <c r="A48" s="121"/>
      <c r="B48" s="122"/>
      <c r="C48" s="94"/>
      <c r="D48" s="112"/>
      <c r="E48" s="113"/>
      <c r="F48" s="94"/>
      <c r="G48" s="113"/>
      <c r="H48" s="94"/>
      <c r="I48" s="113"/>
      <c r="J48" s="94"/>
      <c r="K48" s="113"/>
      <c r="L48" s="40"/>
    </row>
    <row r="49" spans="1:12" ht="11.25" customHeight="1">
      <c r="A49" s="123"/>
      <c r="B49" s="124"/>
      <c r="C49" s="114"/>
      <c r="D49" s="115"/>
      <c r="E49" s="116"/>
      <c r="F49" s="114"/>
      <c r="G49" s="116"/>
      <c r="H49" s="114"/>
      <c r="I49" s="116"/>
      <c r="J49" s="114"/>
      <c r="K49" s="116"/>
      <c r="L49" s="40"/>
    </row>
    <row r="50" spans="1:12" ht="19.5" customHeight="1">
      <c r="A50" s="8" t="s">
        <v>39</v>
      </c>
      <c r="B50" s="35" t="s">
        <v>25</v>
      </c>
      <c r="C50" s="80">
        <f t="shared" ref="C50:K50" si="20">C23</f>
        <v>0</v>
      </c>
      <c r="D50" s="80">
        <f t="shared" si="20"/>
        <v>0</v>
      </c>
      <c r="E50" s="81">
        <f t="shared" si="20"/>
        <v>0</v>
      </c>
      <c r="F50" s="82">
        <f t="shared" si="20"/>
        <v>0</v>
      </c>
      <c r="G50" s="81">
        <f t="shared" si="20"/>
        <v>0</v>
      </c>
      <c r="H50" s="82">
        <f t="shared" si="20"/>
        <v>0</v>
      </c>
      <c r="I50" s="81">
        <f t="shared" si="20"/>
        <v>0</v>
      </c>
      <c r="J50" s="82">
        <f t="shared" si="20"/>
        <v>0</v>
      </c>
      <c r="K50" s="81">
        <f t="shared" si="20"/>
        <v>0</v>
      </c>
      <c r="L50" s="40"/>
    </row>
    <row r="51" spans="1:12" ht="11.25" customHeight="1">
      <c r="A51" s="13" t="s">
        <v>40</v>
      </c>
      <c r="B51" s="39" t="s">
        <v>36</v>
      </c>
      <c r="C51" s="94"/>
      <c r="D51" s="112"/>
      <c r="E51" s="113"/>
      <c r="F51" s="94"/>
      <c r="G51" s="113"/>
      <c r="H51" s="94"/>
      <c r="I51" s="113"/>
      <c r="J51" s="94"/>
      <c r="K51" s="113"/>
      <c r="L51" s="40"/>
    </row>
    <row r="52" spans="1:12" ht="11.25" customHeight="1">
      <c r="A52" s="13" t="s">
        <v>41</v>
      </c>
      <c r="B52" s="39" t="s">
        <v>42</v>
      </c>
      <c r="C52" s="94"/>
      <c r="D52" s="112"/>
      <c r="E52" s="113"/>
      <c r="F52" s="94"/>
      <c r="G52" s="113"/>
      <c r="H52" s="94"/>
      <c r="I52" s="113"/>
      <c r="J52" s="94"/>
      <c r="K52" s="113"/>
      <c r="L52" s="40"/>
    </row>
    <row r="53" spans="1:12" ht="11.25" customHeight="1">
      <c r="A53" s="13" t="s">
        <v>43</v>
      </c>
      <c r="B53" s="39" t="s">
        <v>42</v>
      </c>
      <c r="C53" s="94"/>
      <c r="D53" s="112"/>
      <c r="E53" s="113"/>
      <c r="F53" s="94"/>
      <c r="G53" s="113"/>
      <c r="H53" s="94"/>
      <c r="I53" s="113"/>
      <c r="J53" s="94"/>
      <c r="K53" s="113"/>
      <c r="L53" s="40"/>
    </row>
    <row r="54" spans="1:12" ht="11.25" customHeight="1">
      <c r="A54" s="13" t="s">
        <v>44</v>
      </c>
      <c r="B54" s="39" t="s">
        <v>42</v>
      </c>
      <c r="C54" s="94"/>
      <c r="D54" s="112"/>
      <c r="E54" s="113"/>
      <c r="F54" s="94"/>
      <c r="G54" s="113"/>
      <c r="H54" s="94"/>
      <c r="I54" s="113"/>
      <c r="J54" s="94"/>
      <c r="K54" s="113"/>
      <c r="L54" s="40"/>
    </row>
    <row r="55" spans="1:12" ht="11.25" customHeight="1">
      <c r="A55" s="13" t="s">
        <v>45</v>
      </c>
      <c r="B55" s="39" t="s">
        <v>36</v>
      </c>
      <c r="C55" s="94"/>
      <c r="D55" s="112"/>
      <c r="E55" s="113"/>
      <c r="F55" s="94"/>
      <c r="G55" s="113"/>
      <c r="H55" s="94"/>
      <c r="I55" s="113"/>
      <c r="J55" s="94"/>
      <c r="K55" s="113"/>
      <c r="L55" s="40"/>
    </row>
    <row r="56" spans="1:12" ht="11.25" customHeight="1">
      <c r="A56" s="121"/>
      <c r="B56" s="122"/>
      <c r="C56" s="94"/>
      <c r="D56" s="112"/>
      <c r="E56" s="113"/>
      <c r="F56" s="94"/>
      <c r="G56" s="113"/>
      <c r="H56" s="94"/>
      <c r="I56" s="113"/>
      <c r="J56" s="94"/>
      <c r="K56" s="113"/>
      <c r="L56" s="40"/>
    </row>
    <row r="57" spans="1:12" ht="11.25" customHeight="1">
      <c r="A57" s="121"/>
      <c r="B57" s="122"/>
      <c r="C57" s="94"/>
      <c r="D57" s="112"/>
      <c r="E57" s="113"/>
      <c r="F57" s="94"/>
      <c r="G57" s="113"/>
      <c r="H57" s="94"/>
      <c r="I57" s="113"/>
      <c r="J57" s="94"/>
      <c r="K57" s="113"/>
      <c r="L57" s="40"/>
    </row>
    <row r="58" spans="1:12" ht="11.25" customHeight="1">
      <c r="A58" s="123"/>
      <c r="B58" s="124"/>
      <c r="C58" s="114"/>
      <c r="D58" s="115"/>
      <c r="E58" s="116"/>
      <c r="F58" s="114"/>
      <c r="G58" s="116"/>
      <c r="H58" s="114"/>
      <c r="I58" s="116"/>
      <c r="J58" s="114"/>
      <c r="K58" s="116"/>
      <c r="L58" s="40"/>
    </row>
    <row r="59" spans="1:12" ht="29.25" customHeight="1">
      <c r="A59" s="8" t="s">
        <v>46</v>
      </c>
      <c r="B59" s="35" t="s">
        <v>25</v>
      </c>
      <c r="C59" s="80">
        <f t="shared" ref="C59:K64" si="21">C37</f>
        <v>87.4</v>
      </c>
      <c r="D59" s="80">
        <f t="shared" si="21"/>
        <v>105</v>
      </c>
      <c r="E59" s="81">
        <f t="shared" si="21"/>
        <v>104.1</v>
      </c>
      <c r="F59" s="82">
        <f t="shared" si="21"/>
        <v>104.6</v>
      </c>
      <c r="G59" s="81">
        <f t="shared" si="21"/>
        <v>105.9</v>
      </c>
      <c r="H59" s="82">
        <f t="shared" si="21"/>
        <v>104.4</v>
      </c>
      <c r="I59" s="81">
        <f t="shared" si="21"/>
        <v>105</v>
      </c>
      <c r="J59" s="82">
        <f t="shared" si="21"/>
        <v>104.2</v>
      </c>
      <c r="K59" s="81">
        <f t="shared" si="21"/>
        <v>105.3</v>
      </c>
      <c r="L59" s="40">
        <v>1</v>
      </c>
    </row>
    <row r="60" spans="1:12" ht="11.25" customHeight="1">
      <c r="A60" s="13" t="s">
        <v>47</v>
      </c>
      <c r="B60" s="39" t="s">
        <v>48</v>
      </c>
      <c r="C60" s="94">
        <v>13.9</v>
      </c>
      <c r="D60" s="112">
        <v>14.6</v>
      </c>
      <c r="E60" s="113">
        <v>15.2</v>
      </c>
      <c r="F60" s="94">
        <v>15.9</v>
      </c>
      <c r="G60" s="113">
        <v>16.100000000000001</v>
      </c>
      <c r="H60" s="94">
        <v>16.600000000000001</v>
      </c>
      <c r="I60" s="113">
        <v>16.899999999999999</v>
      </c>
      <c r="J60" s="94">
        <v>17.3</v>
      </c>
      <c r="K60" s="113">
        <v>17.8</v>
      </c>
      <c r="L60" s="40" t="s">
        <v>49</v>
      </c>
    </row>
    <row r="61" spans="1:12" ht="11.25" customHeight="1">
      <c r="A61" s="121"/>
      <c r="B61" s="122"/>
      <c r="C61" s="94"/>
      <c r="D61" s="112"/>
      <c r="E61" s="113"/>
      <c r="F61" s="94"/>
      <c r="G61" s="113"/>
      <c r="H61" s="94"/>
      <c r="I61" s="113"/>
      <c r="J61" s="94"/>
      <c r="K61" s="113"/>
      <c r="L61" s="40"/>
    </row>
    <row r="62" spans="1:12" ht="11.25" customHeight="1">
      <c r="A62" s="121"/>
      <c r="B62" s="122"/>
      <c r="C62" s="94"/>
      <c r="D62" s="112"/>
      <c r="E62" s="113"/>
      <c r="F62" s="94"/>
      <c r="G62" s="113"/>
      <c r="H62" s="94"/>
      <c r="I62" s="113"/>
      <c r="J62" s="94"/>
      <c r="K62" s="113"/>
      <c r="L62" s="40"/>
    </row>
    <row r="63" spans="1:12" ht="11.25" customHeight="1">
      <c r="A63" s="123"/>
      <c r="B63" s="124"/>
      <c r="C63" s="114"/>
      <c r="D63" s="115"/>
      <c r="E63" s="116"/>
      <c r="F63" s="114"/>
      <c r="G63" s="116"/>
      <c r="H63" s="114"/>
      <c r="I63" s="116"/>
      <c r="J63" s="114"/>
      <c r="K63" s="116"/>
      <c r="L63" s="40"/>
    </row>
    <row r="64" spans="1:12" ht="39" customHeight="1">
      <c r="A64" s="8" t="s">
        <v>50</v>
      </c>
      <c r="B64" s="35" t="s">
        <v>25</v>
      </c>
      <c r="C64" s="80">
        <f t="shared" si="21"/>
        <v>93.7</v>
      </c>
      <c r="D64" s="80">
        <f t="shared" si="21"/>
        <v>101</v>
      </c>
      <c r="E64" s="81">
        <f t="shared" si="21"/>
        <v>101.6</v>
      </c>
      <c r="F64" s="82">
        <f t="shared" si="21"/>
        <v>102</v>
      </c>
      <c r="G64" s="81">
        <f t="shared" si="21"/>
        <v>102.4</v>
      </c>
      <c r="H64" s="82">
        <f t="shared" si="21"/>
        <v>102.2</v>
      </c>
      <c r="I64" s="81">
        <f t="shared" si="21"/>
        <v>102.5</v>
      </c>
      <c r="J64" s="82">
        <f t="shared" si="21"/>
        <v>102.4</v>
      </c>
      <c r="K64" s="81">
        <f t="shared" si="21"/>
        <v>102.7</v>
      </c>
      <c r="L64" s="40"/>
    </row>
    <row r="65" spans="1:12" ht="11.25" customHeight="1">
      <c r="A65" s="13" t="s">
        <v>51</v>
      </c>
      <c r="B65" s="39" t="s">
        <v>52</v>
      </c>
      <c r="C65" s="94">
        <v>244.8</v>
      </c>
      <c r="D65" s="112">
        <v>247.4</v>
      </c>
      <c r="E65" s="113">
        <v>249</v>
      </c>
      <c r="F65" s="94">
        <v>252</v>
      </c>
      <c r="G65" s="113">
        <v>253</v>
      </c>
      <c r="H65" s="94">
        <v>255</v>
      </c>
      <c r="I65" s="113">
        <v>256</v>
      </c>
      <c r="J65" s="94">
        <v>258</v>
      </c>
      <c r="K65" s="113">
        <v>259</v>
      </c>
      <c r="L65" s="40"/>
    </row>
    <row r="66" spans="1:12" ht="11.25" customHeight="1">
      <c r="A66" s="13" t="s">
        <v>53</v>
      </c>
      <c r="B66" s="39" t="s">
        <v>52</v>
      </c>
      <c r="C66" s="94">
        <v>110.4</v>
      </c>
      <c r="D66" s="112">
        <v>114</v>
      </c>
      <c r="E66" s="113">
        <v>116</v>
      </c>
      <c r="F66" s="94">
        <v>118</v>
      </c>
      <c r="G66" s="113">
        <v>119</v>
      </c>
      <c r="H66" s="94">
        <v>121</v>
      </c>
      <c r="I66" s="113">
        <v>122.1</v>
      </c>
      <c r="J66" s="94">
        <v>124</v>
      </c>
      <c r="K66" s="113">
        <v>125</v>
      </c>
      <c r="L66" s="40"/>
    </row>
    <row r="67" spans="1:12" ht="11.25" customHeight="1">
      <c r="A67" s="125" t="s">
        <v>54</v>
      </c>
      <c r="B67" s="126" t="s">
        <v>55</v>
      </c>
      <c r="C67" s="94">
        <v>16.100000000000001</v>
      </c>
      <c r="D67" s="112">
        <v>15.9</v>
      </c>
      <c r="E67" s="113">
        <v>16.3</v>
      </c>
      <c r="F67" s="94">
        <v>16.8</v>
      </c>
      <c r="G67" s="113">
        <v>16.8</v>
      </c>
      <c r="H67" s="94">
        <v>17.3</v>
      </c>
      <c r="I67" s="113">
        <v>17.399999999999999</v>
      </c>
      <c r="J67" s="94">
        <v>17.899999999999999</v>
      </c>
      <c r="K67" s="113">
        <v>18.2</v>
      </c>
      <c r="L67" s="40"/>
    </row>
    <row r="68" spans="1:12" ht="11.25" customHeight="1">
      <c r="A68" s="121"/>
      <c r="B68" s="122"/>
      <c r="C68" s="94"/>
      <c r="D68" s="112"/>
      <c r="E68" s="113"/>
      <c r="F68" s="94"/>
      <c r="G68" s="113"/>
      <c r="H68" s="94"/>
      <c r="I68" s="113"/>
      <c r="J68" s="94"/>
      <c r="K68" s="113"/>
      <c r="L68" s="40"/>
    </row>
    <row r="69" spans="1:12" ht="11.25" customHeight="1">
      <c r="A69" s="123"/>
      <c r="B69" s="124"/>
      <c r="C69" s="114"/>
      <c r="D69" s="115"/>
      <c r="E69" s="116"/>
      <c r="F69" s="114"/>
      <c r="G69" s="116"/>
      <c r="H69" s="114"/>
      <c r="I69" s="116"/>
      <c r="J69" s="114"/>
      <c r="K69" s="116"/>
      <c r="L69" s="45"/>
    </row>
    <row r="70" spans="1:12" ht="11.25" customHeight="1">
      <c r="A70" s="2"/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</row>
  </sheetData>
  <sheetProtection sheet="1"/>
  <mergeCells count="11">
    <mergeCell ref="A43:K43"/>
    <mergeCell ref="A1:A3"/>
    <mergeCell ref="B1:B3"/>
    <mergeCell ref="F1:K1"/>
    <mergeCell ref="L1:L3"/>
    <mergeCell ref="C2:C3"/>
    <mergeCell ref="D2:D3"/>
    <mergeCell ref="E2:E3"/>
    <mergeCell ref="F2:G2"/>
    <mergeCell ref="H2:I2"/>
    <mergeCell ref="J2:K2"/>
  </mergeCells>
  <conditionalFormatting sqref="G28">
    <cfRule type="cellIs" dxfId="32" priority="46" stopIfTrue="1" operator="lessThan">
      <formula>$F$11</formula>
    </cfRule>
  </conditionalFormatting>
  <conditionalFormatting sqref="G35">
    <cfRule type="cellIs" dxfId="31" priority="55" stopIfTrue="1" operator="lessThan">
      <formula>$F$128</formula>
    </cfRule>
  </conditionalFormatting>
  <conditionalFormatting sqref="I28">
    <cfRule type="cellIs" dxfId="30" priority="47" stopIfTrue="1" operator="lessThan">
      <formula>$H$11</formula>
    </cfRule>
  </conditionalFormatting>
  <conditionalFormatting sqref="I35">
    <cfRule type="cellIs" dxfId="29" priority="56" stopIfTrue="1" operator="lessThan">
      <formula>$H$128</formula>
    </cfRule>
  </conditionalFormatting>
  <conditionalFormatting sqref="K28">
    <cfRule type="cellIs" dxfId="28" priority="48" stopIfTrue="1" operator="lessThan">
      <formula>$J$11</formula>
    </cfRule>
  </conditionalFormatting>
  <conditionalFormatting sqref="K35">
    <cfRule type="cellIs" dxfId="27" priority="57" stopIfTrue="1" operator="lessThan">
      <formula>$J$128</formula>
    </cfRule>
  </conditionalFormatting>
  <conditionalFormatting sqref="G17">
    <cfRule type="cellIs" dxfId="26" priority="27" operator="lessThan">
      <formula>$F$10</formula>
    </cfRule>
  </conditionalFormatting>
  <conditionalFormatting sqref="I17">
    <cfRule type="cellIs" dxfId="25" priority="26" operator="lessThan">
      <formula>$H$10</formula>
    </cfRule>
  </conditionalFormatting>
  <conditionalFormatting sqref="K17">
    <cfRule type="cellIs" dxfId="24" priority="25" operator="lessThan">
      <formula>$J$10</formula>
    </cfRule>
  </conditionalFormatting>
  <conditionalFormatting sqref="G21">
    <cfRule type="cellIs" dxfId="23" priority="24" operator="lessThan">
      <formula>$F$10</formula>
    </cfRule>
  </conditionalFormatting>
  <conditionalFormatting sqref="I21">
    <cfRule type="cellIs" dxfId="22" priority="23" operator="lessThan">
      <formula>$H$10</formula>
    </cfRule>
  </conditionalFormatting>
  <conditionalFormatting sqref="K21">
    <cfRule type="cellIs" dxfId="21" priority="22" operator="lessThan">
      <formula>$J$10</formula>
    </cfRule>
  </conditionalFormatting>
  <conditionalFormatting sqref="G25">
    <cfRule type="cellIs" dxfId="20" priority="21" operator="lessThan">
      <formula>$F$10</formula>
    </cfRule>
  </conditionalFormatting>
  <conditionalFormatting sqref="I25">
    <cfRule type="cellIs" dxfId="19" priority="20" operator="lessThan">
      <formula>$H$10</formula>
    </cfRule>
  </conditionalFormatting>
  <conditionalFormatting sqref="K25">
    <cfRule type="cellIs" dxfId="18" priority="19" operator="lessThan">
      <formula>$J$10</formula>
    </cfRule>
  </conditionalFormatting>
  <conditionalFormatting sqref="G30:G32">
    <cfRule type="cellIs" dxfId="17" priority="16" stopIfTrue="1" operator="lessThan">
      <formula>$F$11</formula>
    </cfRule>
  </conditionalFormatting>
  <conditionalFormatting sqref="I30:I32">
    <cfRule type="cellIs" dxfId="16" priority="17" stopIfTrue="1" operator="lessThan">
      <formula>$H$11</formula>
    </cfRule>
  </conditionalFormatting>
  <conditionalFormatting sqref="K30:K32">
    <cfRule type="cellIs" dxfId="15" priority="18" stopIfTrue="1" operator="lessThan">
      <formula>$J$11</formula>
    </cfRule>
  </conditionalFormatting>
  <conditionalFormatting sqref="G40">
    <cfRule type="cellIs" dxfId="14" priority="13" stopIfTrue="1" operator="lessThan">
      <formula>$F$128</formula>
    </cfRule>
  </conditionalFormatting>
  <conditionalFormatting sqref="I40">
    <cfRule type="cellIs" dxfId="13" priority="14" stopIfTrue="1" operator="lessThan">
      <formula>$H$128</formula>
    </cfRule>
  </conditionalFormatting>
  <conditionalFormatting sqref="K40">
    <cfRule type="cellIs" dxfId="12" priority="15" stopIfTrue="1" operator="lessThan">
      <formula>$J$128</formula>
    </cfRule>
  </conditionalFormatting>
  <conditionalFormatting sqref="G44">
    <cfRule type="cellIs" dxfId="11" priority="12" operator="lessThan">
      <formula>#REF!</formula>
    </cfRule>
  </conditionalFormatting>
  <conditionalFormatting sqref="I44">
    <cfRule type="cellIs" dxfId="10" priority="11" operator="lessThan">
      <formula>$H$14</formula>
    </cfRule>
  </conditionalFormatting>
  <conditionalFormatting sqref="K44">
    <cfRule type="cellIs" dxfId="9" priority="10" operator="lessThan">
      <formula>$J$14</formula>
    </cfRule>
  </conditionalFormatting>
  <conditionalFormatting sqref="G50">
    <cfRule type="cellIs" dxfId="8" priority="9" operator="lessThan">
      <formula>#REF!</formula>
    </cfRule>
  </conditionalFormatting>
  <conditionalFormatting sqref="I50">
    <cfRule type="cellIs" dxfId="7" priority="8" operator="lessThan">
      <formula>$H$14</formula>
    </cfRule>
  </conditionalFormatting>
  <conditionalFormatting sqref="K50">
    <cfRule type="cellIs" dxfId="6" priority="7" operator="lessThan">
      <formula>$J$14</formula>
    </cfRule>
  </conditionalFormatting>
  <conditionalFormatting sqref="G59">
    <cfRule type="cellIs" dxfId="5" priority="6" operator="lessThan">
      <formula>#REF!</formula>
    </cfRule>
  </conditionalFormatting>
  <conditionalFormatting sqref="I59">
    <cfRule type="cellIs" dxfId="4" priority="5" operator="lessThan">
      <formula>$H$14</formula>
    </cfRule>
  </conditionalFormatting>
  <conditionalFormatting sqref="K59">
    <cfRule type="cellIs" dxfId="3" priority="4" operator="lessThan">
      <formula>$J$14</formula>
    </cfRule>
  </conditionalFormatting>
  <conditionalFormatting sqref="G64">
    <cfRule type="cellIs" dxfId="2" priority="3" operator="lessThan">
      <formula>#REF!</formula>
    </cfRule>
  </conditionalFormatting>
  <conditionalFormatting sqref="I64">
    <cfRule type="cellIs" dxfId="1" priority="2" operator="lessThan">
      <formula>$H$14</formula>
    </cfRule>
  </conditionalFormatting>
  <conditionalFormatting sqref="K64">
    <cfRule type="cellIs" dxfId="0" priority="1" operator="lessThan">
      <formula>$J$14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Evaluation Version</vt:lpstr>
      <vt:lpstr>_1_ 03 - Промышленность_2024 (з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user2</cp:lastModifiedBy>
  <cp:lastPrinted>2025-11-15T07:42:02Z</cp:lastPrinted>
  <dcterms:created xsi:type="dcterms:W3CDTF">2024-05-03T10:53:24Z</dcterms:created>
  <dcterms:modified xsi:type="dcterms:W3CDTF">2025-11-15T07:42:37Z</dcterms:modified>
</cp:coreProperties>
</file>