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SheetTabs="0" xWindow="150" yWindow="570" windowWidth="28455" windowHeight="11955" activeTab="1"/>
  </bookViews>
  <sheets>
    <sheet name="Evaluation Version" sheetId="1" r:id="rId1"/>
    <sheet name="_1_ 05 - Малое предпринимат-во" sheetId="2" r:id="rId2"/>
  </sheets>
  <definedNames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K132" i="2"/>
  <c r="J132"/>
  <c r="I132"/>
  <c r="H132"/>
  <c r="G132"/>
  <c r="F132"/>
  <c r="E132"/>
  <c r="D132"/>
  <c r="C132"/>
  <c r="K131"/>
  <c r="J131"/>
  <c r="I131"/>
  <c r="H131"/>
  <c r="G131"/>
  <c r="F131"/>
  <c r="E131"/>
  <c r="D131"/>
  <c r="K130"/>
  <c r="J130"/>
  <c r="I130"/>
  <c r="H130"/>
  <c r="G130"/>
  <c r="F130"/>
  <c r="E130"/>
  <c r="D130"/>
  <c r="K129"/>
  <c r="J129"/>
  <c r="I129"/>
  <c r="H129"/>
  <c r="G129"/>
  <c r="F129"/>
  <c r="E129"/>
  <c r="D129"/>
  <c r="K128"/>
  <c r="J128"/>
  <c r="I128"/>
  <c r="H128"/>
  <c r="G128"/>
  <c r="F128"/>
  <c r="E128"/>
  <c r="D128"/>
  <c r="K122"/>
  <c r="J122"/>
  <c r="I122"/>
  <c r="H122"/>
  <c r="G122"/>
  <c r="F122"/>
  <c r="E122"/>
  <c r="D122"/>
  <c r="C122"/>
  <c r="K113"/>
  <c r="J113"/>
  <c r="I113"/>
  <c r="H113"/>
  <c r="G113"/>
  <c r="F113"/>
  <c r="E113"/>
  <c r="D113"/>
  <c r="C113"/>
  <c r="K105"/>
  <c r="J105"/>
  <c r="I105"/>
  <c r="H105"/>
  <c r="G105"/>
  <c r="F105"/>
  <c r="E105"/>
  <c r="D105"/>
  <c r="C105"/>
  <c r="K82"/>
  <c r="J82"/>
  <c r="I82"/>
  <c r="H82"/>
  <c r="G82"/>
  <c r="F82"/>
  <c r="F63" s="1"/>
  <c r="E82"/>
  <c r="D82"/>
  <c r="C82"/>
  <c r="K64"/>
  <c r="J64"/>
  <c r="I64"/>
  <c r="H64"/>
  <c r="H63" s="1"/>
  <c r="G64"/>
  <c r="G63" s="1"/>
  <c r="F64"/>
  <c r="E64"/>
  <c r="D64"/>
  <c r="D63" s="1"/>
  <c r="C64"/>
  <c r="K63"/>
  <c r="J63"/>
  <c r="I63"/>
  <c r="E63"/>
  <c r="C63"/>
  <c r="J62"/>
  <c r="K58"/>
  <c r="J58"/>
  <c r="C58"/>
  <c r="K52"/>
  <c r="J52"/>
  <c r="I52"/>
  <c r="I58" s="1"/>
  <c r="H52"/>
  <c r="H58" s="1"/>
  <c r="G52"/>
  <c r="G58" s="1"/>
  <c r="F52"/>
  <c r="F58" s="1"/>
  <c r="E52"/>
  <c r="E58" s="1"/>
  <c r="D52"/>
  <c r="D58" s="1"/>
  <c r="C52"/>
  <c r="K29"/>
  <c r="J29"/>
  <c r="I29"/>
  <c r="H29"/>
  <c r="G29"/>
  <c r="F29"/>
  <c r="E29"/>
  <c r="D29"/>
  <c r="D9" s="1"/>
  <c r="D62" s="1"/>
  <c r="C29"/>
  <c r="K11"/>
  <c r="J11"/>
  <c r="I11"/>
  <c r="H11"/>
  <c r="G11"/>
  <c r="F11"/>
  <c r="F9" s="1"/>
  <c r="F62" s="1"/>
  <c r="E11"/>
  <c r="E9" s="1"/>
  <c r="E62" s="1"/>
  <c r="D11"/>
  <c r="C11"/>
  <c r="K9"/>
  <c r="K62" s="1"/>
  <c r="J9"/>
  <c r="I9"/>
  <c r="I62" s="1"/>
  <c r="H9"/>
  <c r="H62" s="1"/>
  <c r="G9"/>
  <c r="G62" s="1"/>
  <c r="C9"/>
  <c r="C62" s="1"/>
</calcChain>
</file>

<file path=xl/sharedStrings.xml><?xml version="1.0" encoding="utf-8"?>
<sst xmlns="http://schemas.openxmlformats.org/spreadsheetml/2006/main" count="282" uniqueCount="110">
  <si>
    <t>Wxcel IO License Not Found</t>
  </si>
  <si>
    <t>You need a valid license key to run SpreadJS Excel IO. Temporary keys are available for evaluation. If you purchased a license, your key is in your purchase confirmation email. Email us.sales@grapecity.com if you need assistance.</t>
  </si>
  <si>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</si>
  <si>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</si>
  <si>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</si>
  <si>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</si>
  <si>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</si>
  <si>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</si>
  <si>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</si>
  <si>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</si>
  <si>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>V. Малое предпринимательство</t>
  </si>
  <si>
    <t>Для автоматического расчета показателей данный раздел заполняется после утверждения и подписания разделов I.Население и XI.Баланс трудовых ресурсов</t>
  </si>
  <si>
    <t>Справочно:</t>
  </si>
  <si>
    <t>Количество субъектов среднего предпринимательства  в районе (городе), всего (в соответсвии с Федеральным законом от 24 июля 2007 года № 209-ФЗ «О развитии малого и среднего предпринимательства в Российской Федерации» )</t>
  </si>
  <si>
    <t xml:space="preserve"> единиц</t>
  </si>
  <si>
    <t>Оборот по субъектам среднего предпринимательства, всего</t>
  </si>
  <si>
    <t>тыс.рублей</t>
  </si>
  <si>
    <t>Среднесписочная численность работников (без внешних совместителей) средних предприятий</t>
  </si>
  <si>
    <t>человек</t>
  </si>
  <si>
    <t xml:space="preserve">Количество субъектов малого предпринимательства - всего  </t>
  </si>
  <si>
    <t>в том числе</t>
  </si>
  <si>
    <t xml:space="preserve">1. Малые предприятия (с учетом микропредприятий и без учета количества крестьянских (фермерских) хозяйств и потребительских кооперативов)  - всего, </t>
  </si>
  <si>
    <t>единиц</t>
  </si>
  <si>
    <t xml:space="preserve">в том числе в разрезе видов экономической деятельности </t>
  </si>
  <si>
    <t xml:space="preserve">     Раздел А Сельское, лесное хозяйство, охота, рыболовство и рыбоводство</t>
  </si>
  <si>
    <t xml:space="preserve">     Раздел С Обрабатывающие производства, в том числе:</t>
  </si>
  <si>
    <t xml:space="preserve">     10 Производство пищевых продуктов</t>
  </si>
  <si>
    <t xml:space="preserve">     13 Производство текстильных изделий</t>
  </si>
  <si>
    <t xml:space="preserve">     14 Производство одежды</t>
  </si>
  <si>
    <t xml:space="preserve">     15 Производство кожи и изделий из кожи</t>
  </si>
  <si>
    <t xml:space="preserve">     16 Обработка древесины и производство изделий из дерева и пробки, кроме мебели, производство изделий из соломки и материалов для плетения изделий из дерева</t>
  </si>
  <si>
    <t xml:space="preserve">      20 Производство резиновых и пластмассовых изделий</t>
  </si>
  <si>
    <t xml:space="preserve">      33 Ремонт и монтаж машин и оборудования</t>
  </si>
  <si>
    <t xml:space="preserve">     Раздел F Строительство</t>
  </si>
  <si>
    <t xml:space="preserve">     Раздел G Торговля оптовая и розничная; ремонт автотранспортных средств и мотоциклов </t>
  </si>
  <si>
    <t xml:space="preserve">     Раздел H Транспортировка и хранение</t>
  </si>
  <si>
    <t xml:space="preserve">     Раздел I Деятельность гостиниц и предприятий общественного питания</t>
  </si>
  <si>
    <t xml:space="preserve">     Раздел J Деятельность в области информации и связи</t>
  </si>
  <si>
    <t xml:space="preserve">     Раздел R Деятельность в области культуры, спорта, организации досуга и развлечений</t>
  </si>
  <si>
    <t xml:space="preserve">     прочие </t>
  </si>
  <si>
    <t>2. Индивидуальные предприниматели - всего,</t>
  </si>
  <si>
    <t xml:space="preserve">     в том числе</t>
  </si>
  <si>
    <t xml:space="preserve">     индивидуальные предприниматели - 
     плательщики налога на профессиональный 
     доход ("самозанятые")</t>
  </si>
  <si>
    <t xml:space="preserve">    13 Производство текстильных изделий</t>
  </si>
  <si>
    <t xml:space="preserve">    14 Производство одежды</t>
  </si>
  <si>
    <t xml:space="preserve">    15 Производство кожи и изделий из кожи</t>
  </si>
  <si>
    <t xml:space="preserve">      22 Производство резиновых и пластмассовых изделий</t>
  </si>
  <si>
    <t xml:space="preserve">    Раздел J Деятельность в области информации и связи</t>
  </si>
  <si>
    <t>3. Крестьянские (фермерские) хозяйства</t>
  </si>
  <si>
    <t>4. Потребительские кооперативы, в том числе кредитные</t>
  </si>
  <si>
    <t>Количество физических лиц - плательщиков налога на профессиональный доход ("самозанятые граждане")</t>
  </si>
  <si>
    <t>Значение показателя заполнится атоматически после утверждения и подписания формы "Баланс трудовых ресурсов"</t>
  </si>
  <si>
    <t>Численность занятых в сфере малого предпринимательства – всего</t>
  </si>
  <si>
    <t>1. Работников малых предприятий (с учетом микропредприятий и без учета работников крестьянских (фермерских) хозяйств и потребительских кооперативов)</t>
  </si>
  <si>
    <t>2. Индивидуальных предпринимателей (с учетом ИП, глав К(Ф)Х и плательщиков налога на профессиональный доход ("самозанятых"))</t>
  </si>
  <si>
    <t>3. Лиц, занятых трудом по найму у индивидуальных предпринимателей</t>
  </si>
  <si>
    <t>4. Работников крестьянских (фермерских) хозяйств</t>
  </si>
  <si>
    <t>5. Работников потребительских кооперативов</t>
  </si>
  <si>
    <t>Доля занятых в сфере малого предпринимательства по отношению к численности  занятых в экономике</t>
  </si>
  <si>
    <t>%</t>
  </si>
  <si>
    <t>Среднесписочная численность работников (без внешних совместителей)  крупных предприятий и некоммерческих организаций (без субъектов малого предпринимательства) городского округа (муниципального района)</t>
  </si>
  <si>
    <t>Среднесписочная численность работников (без внешних совместителей) всех предприятий и организаций (без учета индивидуальных предпринимателей и лиц, занятых у них трудом по найму)</t>
  </si>
  <si>
    <t>Среднесписочная численность работников (без внешних совместителей) малых предприятий (с учетом микропредприятий)</t>
  </si>
  <si>
    <t>Число субъектов малого предпринимательства в расчете на 10 000 человек населения</t>
  </si>
  <si>
    <t>Оборот субъектов малого предпринимательства</t>
  </si>
  <si>
    <t>тыс.руб. в ценах соответствующих лет</t>
  </si>
  <si>
    <t xml:space="preserve">1. Оборот малых предприятий (с учетом микропредприятий и без учета оборота крестьянских (фермерских) хозяйств и потребительских кооперативов) - всего </t>
  </si>
  <si>
    <t>тыс. рублей</t>
  </si>
  <si>
    <t>2. Оборот индивидуальных предпринимателей</t>
  </si>
  <si>
    <t xml:space="preserve">     Оборот индивидуальных предпринимателей - 
     плательщиков налога на профессиональный 
     доход ("самозанятых")</t>
  </si>
  <si>
    <t xml:space="preserve">Оборот индивидуальных предпринимателей в разрезе видов экономической деятельности </t>
  </si>
  <si>
    <t>3. Оборот крестьянских (фермерских) хозяйств</t>
  </si>
  <si>
    <t>4. Оборот потребительских кооперативов</t>
  </si>
  <si>
    <t>Оборот физических лиц - плательщиков налога на профессиональный доход ("самозанятых граждан")</t>
  </si>
  <si>
    <t>Отгружено товаров собственного производства, выполнено работ и услуг субъектами малого  предпринимательства</t>
  </si>
  <si>
    <t xml:space="preserve">1. Малыми предприятиями (с учетом микропредприятий и без учета крестьянских (фермерских) хозяйств и потребительских кооперативов) </t>
  </si>
  <si>
    <t>2. Индивидуальными предпринимателями</t>
  </si>
  <si>
    <t xml:space="preserve">     индивидуальными предпринимателями - 
     плательщиками налога на профессиональный 
     доход ("самозанятыми")</t>
  </si>
  <si>
    <t xml:space="preserve">3. Крестьянскими (фермерскими) хозяйствами </t>
  </si>
  <si>
    <t xml:space="preserve">4. Потребительскими кооперативами </t>
  </si>
  <si>
    <t>Физическими лицами - плательщиками налога на профессиональный доход ("самозанятыми гражданами")</t>
  </si>
  <si>
    <t>Инвестиции в основной капитал субъектов малого предпринимательства - всего</t>
  </si>
  <si>
    <t>в том числе:</t>
  </si>
  <si>
    <t xml:space="preserve">1. Малых предприятий (с учетом микропредприятий и без учета крестьянских (фермерских) хозяйств и потребительских кооперативов) </t>
  </si>
  <si>
    <t>2. Индивидуальных предпринимателей</t>
  </si>
  <si>
    <t xml:space="preserve">     индивидуальных предпринимателей - 
     плательщиков налога на профессиональный 
     доход ("самозанятых")</t>
  </si>
  <si>
    <t>3. Крестьянских (фермерских) хозяйств</t>
  </si>
  <si>
    <t>4. Потребительских кооперативов</t>
  </si>
  <si>
    <t>Физических лиц - плательщиков налога на профессиональный доход ("самозанятых граждан")</t>
  </si>
  <si>
    <t>Фонд оплаты труда работников субъектов малого предпринимательства - всего</t>
  </si>
  <si>
    <t>Работников малых предприятий (с учетом микропредприятий и без учета крестьянских (фермерских) хозяйств и потребительских кооперативов)</t>
  </si>
  <si>
    <t>Лиц, занятых трудом по найму у индивидуальных предпринимателей</t>
  </si>
  <si>
    <t>Работников крестьянских (фермерских) хозяйств</t>
  </si>
  <si>
    <t>Работников потребительских кооперативов</t>
  </si>
  <si>
    <t>Среднемесячная заработная плата работников малых предприятий (с учетом микропредприятий)</t>
  </si>
  <si>
    <t>рублей</t>
  </si>
  <si>
    <t>Среднемесячная заработная плата лиц, занятых  трудом по найму у индивидуальных предпринимателей</t>
  </si>
  <si>
    <t>Среднемесячная заработная плата работников  крестьянских (фермерских) хозяйств</t>
  </si>
  <si>
    <t>Среднемесячная заработная плата работников потребительских кооперативов</t>
  </si>
  <si>
    <t>Поступление налоговых платежей от субъектов малого предпринимательства (СМП) в консолидированные бюджеты муниципальных районов и бюджеты городских  округов - всего</t>
  </si>
  <si>
    <t>по налогу, взимаемому в связи с применением упрощенной системы налогообложения</t>
  </si>
  <si>
    <t>по единому налогу на вмененный доход для отдельных видов деятельности</t>
  </si>
  <si>
    <t>по налогу на доходы физических лиц с доходов, полученных физическими лицами, зарегистрированными в качестве индивидуальных предпринимателей, частных нотариусов и других лиц, занимающихся частной практикой</t>
  </si>
  <si>
    <t>по налогу, взимаемому в связи с применением патентной системы налогообложения</t>
  </si>
  <si>
    <t>по налогу, взимаемому с индивидуальных предпринимателей и физических лиц, плательщиков налога на профессиональный доход</t>
  </si>
  <si>
    <t>I. Население</t>
  </si>
  <si>
    <t>Численность постоянного населения (среднегодовая)</t>
  </si>
  <si>
    <t>Значение показателя заполнится атоматически после утверждения и подписания формы "Население"</t>
  </si>
  <si>
    <t>XI. Баланс трудовых ресурсов</t>
  </si>
  <si>
    <t>Численность занятых в экономике (среднегодовая, включая лиц, занятых в личном подсобном хозяйстве) - всего</t>
  </si>
</sst>
</file>

<file path=xl/styles.xml><?xml version="1.0" encoding="utf-8"?>
<styleSheet xmlns="http://schemas.openxmlformats.org/spreadsheetml/2006/main">
  <numFmts count="3">
    <numFmt numFmtId="164" formatCode="#,##0.0;\-#,##0.0"/>
    <numFmt numFmtId="165" formatCode="###0.0;\-###0.0"/>
    <numFmt numFmtId="166" formatCode="#,##0.0"/>
  </numFmts>
  <fonts count="12">
    <font>
      <sz val="8.25"/>
      <color rgb="FF000000"/>
      <name val="Microsoft Sans Serif"/>
    </font>
    <font>
      <sz val="8.25"/>
      <name val="Tahoma"/>
    </font>
    <font>
      <sz val="10"/>
      <name val="Arial Cyr"/>
    </font>
    <font>
      <sz val="8"/>
      <name val="Arial"/>
    </font>
    <font>
      <sz val="7"/>
      <name val="Arial"/>
    </font>
    <font>
      <i/>
      <sz val="8"/>
      <name val="Arial"/>
    </font>
    <font>
      <b/>
      <sz val="8"/>
      <name val="Arial"/>
    </font>
    <font>
      <b/>
      <i/>
      <sz val="8"/>
      <name val="Arial"/>
    </font>
    <font>
      <i/>
      <sz val="7"/>
      <name val="Arial"/>
    </font>
    <font>
      <b/>
      <sz val="7"/>
      <name val="Arial"/>
    </font>
    <font>
      <b/>
      <i/>
      <sz val="7"/>
      <name val="Arial"/>
    </font>
    <font>
      <b/>
      <sz val="7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theme="0"/>
      </patternFill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5"/>
      </patternFill>
    </fill>
  </fills>
  <borders count="41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3">
    <xf numFmtId="0" fontId="0" fillId="0" borderId="0">
      <protection locked="0"/>
    </xf>
    <xf numFmtId="0" fontId="1" fillId="0" borderId="0">
      <protection locked="0"/>
    </xf>
    <xf numFmtId="0" fontId="2" fillId="0" borderId="0"/>
  </cellStyleXfs>
  <cellXfs count="137">
    <xf numFmtId="0" fontId="0" fillId="0" borderId="0" xfId="0" applyFont="1">
      <protection locked="0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Protection="1"/>
    <xf numFmtId="0" fontId="3" fillId="0" borderId="0" xfId="0" applyFont="1" applyProtection="1"/>
    <xf numFmtId="0" fontId="1" fillId="0" borderId="0" xfId="0" applyFont="1" applyAlignment="1">
      <alignment vertical="top"/>
      <protection locked="0"/>
    </xf>
    <xf numFmtId="0" fontId="5" fillId="0" borderId="0" xfId="0" applyFo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/>
    </xf>
    <xf numFmtId="0" fontId="3" fillId="0" borderId="2" xfId="0" applyFont="1" applyBorder="1" applyProtection="1"/>
    <xf numFmtId="3" fontId="6" fillId="0" borderId="2" xfId="0" applyNumberFormat="1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</xf>
    <xf numFmtId="3" fontId="3" fillId="0" borderId="9" xfId="0" applyNumberFormat="1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165" fontId="3" fillId="0" borderId="9" xfId="0" applyNumberFormat="1" applyFont="1" applyBorder="1" applyAlignment="1" applyProtection="1">
      <alignment horizontal="right" vertical="center"/>
    </xf>
    <xf numFmtId="164" fontId="3" fillId="0" borderId="9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right" vertical="center"/>
    </xf>
    <xf numFmtId="0" fontId="9" fillId="3" borderId="10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>
      <alignment vertical="top"/>
      <protection locked="0"/>
    </xf>
    <xf numFmtId="3" fontId="6" fillId="0" borderId="3" xfId="0" applyNumberFormat="1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right" vertical="center"/>
    </xf>
    <xf numFmtId="0" fontId="9" fillId="4" borderId="1" xfId="0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3" fontId="6" fillId="4" borderId="2" xfId="0" applyNumberFormat="1" applyFont="1" applyFill="1" applyBorder="1" applyAlignment="1" applyProtection="1">
      <alignment horizontal="right" vertical="center"/>
    </xf>
    <xf numFmtId="3" fontId="6" fillId="4" borderId="3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Border="1" applyAlignment="1" applyProtection="1">
      <alignment horizontal="right" vertical="center"/>
    </xf>
    <xf numFmtId="0" fontId="4" fillId="3" borderId="10" xfId="0" applyFont="1" applyFill="1" applyBorder="1" applyAlignment="1" applyProtection="1">
      <alignment horizontal="left" vertical="center" wrapText="1"/>
    </xf>
    <xf numFmtId="3" fontId="6" fillId="4" borderId="1" xfId="0" applyNumberFormat="1" applyFont="1" applyFill="1" applyBorder="1" applyAlignment="1" applyProtection="1">
      <alignment horizontal="right" vertical="center"/>
    </xf>
    <xf numFmtId="3" fontId="3" fillId="0" borderId="8" xfId="0" applyNumberFormat="1" applyFont="1" applyBorder="1" applyAlignment="1" applyProtection="1">
      <alignment horizontal="right" vertical="center"/>
    </xf>
    <xf numFmtId="0" fontId="3" fillId="0" borderId="14" xfId="0" applyFont="1" applyBorder="1" applyProtection="1"/>
    <xf numFmtId="0" fontId="3" fillId="0" borderId="15" xfId="0" applyFont="1" applyBorder="1" applyProtection="1"/>
    <xf numFmtId="37" fontId="6" fillId="4" borderId="2" xfId="0" applyNumberFormat="1" applyFont="1" applyFill="1" applyBorder="1" applyAlignment="1" applyProtection="1">
      <alignment horizontal="right" vertical="center"/>
    </xf>
    <xf numFmtId="37" fontId="6" fillId="4" borderId="3" xfId="0" applyNumberFormat="1" applyFont="1" applyFill="1" applyBorder="1" applyAlignment="1" applyProtection="1">
      <alignment horizontal="right" vertical="center"/>
    </xf>
    <xf numFmtId="165" fontId="3" fillId="0" borderId="12" xfId="0" applyNumberFormat="1" applyFont="1" applyBorder="1" applyAlignment="1" applyProtection="1">
      <alignment horizontal="right" vertical="center"/>
    </xf>
    <xf numFmtId="164" fontId="3" fillId="0" borderId="11" xfId="0" applyNumberFormat="1" applyFont="1" applyBorder="1" applyAlignment="1" applyProtection="1">
      <alignment vertical="center"/>
    </xf>
    <xf numFmtId="164" fontId="3" fillId="0" borderId="13" xfId="0" applyNumberFormat="1" applyFont="1" applyBorder="1" applyAlignment="1" applyProtection="1">
      <alignment vertical="center"/>
    </xf>
    <xf numFmtId="37" fontId="6" fillId="4" borderId="1" xfId="0" applyNumberFormat="1" applyFont="1" applyFill="1" applyBorder="1" applyAlignment="1" applyProtection="1">
      <alignment horizontal="right" vertical="center"/>
    </xf>
    <xf numFmtId="165" fontId="3" fillId="0" borderId="8" xfId="0" applyNumberFormat="1" applyFont="1" applyBorder="1" applyAlignment="1" applyProtection="1">
      <alignment horizontal="right" vertical="center"/>
    </xf>
    <xf numFmtId="164" fontId="3" fillId="0" borderId="10" xfId="0" applyNumberFormat="1" applyFont="1" applyBorder="1" applyAlignment="1" applyProtection="1">
      <alignment vertical="center"/>
    </xf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18" xfId="0" applyFont="1" applyBorder="1" applyProtection="1"/>
    <xf numFmtId="164" fontId="6" fillId="4" borderId="2" xfId="0" applyNumberFormat="1" applyFont="1" applyFill="1" applyBorder="1" applyAlignment="1" applyProtection="1">
      <alignment horizontal="right" vertical="center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4" fillId="3" borderId="10" xfId="0" applyFont="1" applyFill="1" applyBorder="1" applyAlignment="1" applyProtection="1">
      <alignment vertical="center" wrapText="1"/>
    </xf>
    <xf numFmtId="164" fontId="6" fillId="4" borderId="1" xfId="0" applyNumberFormat="1" applyFont="1" applyFill="1" applyBorder="1" applyAlignment="1" applyProtection="1">
      <alignment horizontal="right" vertical="center"/>
    </xf>
    <xf numFmtId="164" fontId="6" fillId="4" borderId="19" xfId="0" applyNumberFormat="1" applyFont="1" applyFill="1" applyBorder="1" applyAlignment="1" applyProtection="1">
      <alignment horizontal="right" vertical="center"/>
    </xf>
    <xf numFmtId="165" fontId="3" fillId="0" borderId="20" xfId="0" applyNumberFormat="1" applyFont="1" applyBorder="1" applyAlignment="1" applyProtection="1">
      <alignment horizontal="right" vertical="center"/>
    </xf>
    <xf numFmtId="0" fontId="3" fillId="0" borderId="22" xfId="0" applyFont="1" applyBorder="1" applyProtection="1"/>
    <xf numFmtId="164" fontId="3" fillId="0" borderId="12" xfId="0" applyNumberFormat="1" applyFont="1" applyBorder="1" applyAlignment="1" applyProtection="1">
      <alignment horizontal="center" vertical="center"/>
    </xf>
    <xf numFmtId="164" fontId="3" fillId="0" borderId="8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left" vertical="center" wrapText="1"/>
    </xf>
    <xf numFmtId="165" fontId="3" fillId="0" borderId="11" xfId="0" applyNumberFormat="1" applyFont="1" applyBorder="1" applyAlignment="1" applyProtection="1">
      <alignment horizontal="right" vertical="center"/>
    </xf>
    <xf numFmtId="165" fontId="3" fillId="0" borderId="13" xfId="0" applyNumberFormat="1" applyFont="1" applyBorder="1" applyAlignment="1" applyProtection="1">
      <alignment horizontal="right" vertical="center"/>
    </xf>
    <xf numFmtId="165" fontId="3" fillId="0" borderId="10" xfId="0" applyNumberFormat="1" applyFont="1" applyBorder="1" applyAlignment="1" applyProtection="1">
      <alignment horizontal="right" vertical="center"/>
    </xf>
    <xf numFmtId="0" fontId="3" fillId="0" borderId="23" xfId="0" applyFont="1" applyBorder="1" applyProtection="1"/>
    <xf numFmtId="0" fontId="4" fillId="3" borderId="24" xfId="0" applyFont="1" applyFill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165" fontId="7" fillId="3" borderId="7" xfId="0" applyNumberFormat="1" applyFont="1" applyFill="1" applyBorder="1" applyAlignment="1" applyProtection="1">
      <alignment horizontal="right" vertical="center"/>
    </xf>
    <xf numFmtId="0" fontId="3" fillId="3" borderId="27" xfId="0" applyFont="1" applyFill="1" applyBorder="1" applyProtection="1"/>
    <xf numFmtId="0" fontId="3" fillId="0" borderId="16" xfId="0" applyFont="1" applyBorder="1" applyAlignment="1" applyProtection="1">
      <alignment wrapText="1"/>
    </xf>
    <xf numFmtId="0" fontId="3" fillId="0" borderId="28" xfId="0" applyFont="1" applyBorder="1" applyProtection="1"/>
    <xf numFmtId="0" fontId="6" fillId="0" borderId="29" xfId="0" applyFont="1" applyBorder="1" applyAlignment="1" applyProtection="1">
      <alignment vertical="center"/>
    </xf>
    <xf numFmtId="0" fontId="6" fillId="0" borderId="3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</xf>
    <xf numFmtId="166" fontId="3" fillId="0" borderId="9" xfId="0" applyNumberFormat="1" applyFont="1" applyBorder="1" applyAlignment="1" applyProtection="1">
      <alignment horizontal="right" vertical="center"/>
    </xf>
    <xf numFmtId="166" fontId="3" fillId="0" borderId="12" xfId="0" applyNumberFormat="1" applyFont="1" applyBorder="1" applyAlignment="1" applyProtection="1">
      <alignment horizontal="right" vertical="center"/>
    </xf>
    <xf numFmtId="166" fontId="3" fillId="0" borderId="8" xfId="0" applyNumberFormat="1" applyFont="1" applyBorder="1" applyAlignment="1" applyProtection="1">
      <alignment horizontal="right" vertical="center"/>
    </xf>
    <xf numFmtId="0" fontId="11" fillId="5" borderId="27" xfId="0" applyFont="1" applyFill="1" applyBorder="1" applyAlignment="1" applyProtection="1">
      <alignment vertical="top" wrapText="1"/>
    </xf>
    <xf numFmtId="2" fontId="5" fillId="6" borderId="17" xfId="0" applyNumberFormat="1" applyFont="1" applyFill="1" applyBorder="1" applyAlignment="1" applyProtection="1">
      <alignment horizontal="center" vertical="center"/>
    </xf>
    <xf numFmtId="2" fontId="5" fillId="6" borderId="15" xfId="0" applyNumberFormat="1" applyFont="1" applyFill="1" applyBorder="1" applyAlignment="1" applyProtection="1">
      <alignment horizontal="center" vertical="center"/>
    </xf>
    <xf numFmtId="2" fontId="5" fillId="0" borderId="15" xfId="0" applyNumberFormat="1" applyFont="1" applyBorder="1" applyAlignment="1" applyProtection="1">
      <alignment horizontal="center" vertical="center" wrapText="1"/>
    </xf>
    <xf numFmtId="2" fontId="5" fillId="6" borderId="15" xfId="0" applyNumberFormat="1" applyFont="1" applyFill="1" applyBorder="1" applyAlignment="1" applyProtection="1">
      <alignment horizontal="center" vertical="center" wrapText="1"/>
    </xf>
    <xf numFmtId="164" fontId="6" fillId="7" borderId="11" xfId="0" applyNumberFormat="1" applyFont="1" applyFill="1" applyBorder="1" applyAlignment="1" applyProtection="1">
      <alignment horizontal="center" vertical="top"/>
    </xf>
    <xf numFmtId="164" fontId="6" fillId="7" borderId="13" xfId="0" applyNumberFormat="1" applyFont="1" applyFill="1" applyBorder="1" applyAlignment="1" applyProtection="1">
      <alignment horizontal="center" vertical="top"/>
    </xf>
    <xf numFmtId="164" fontId="6" fillId="7" borderId="10" xfId="0" applyNumberFormat="1" applyFont="1" applyFill="1" applyBorder="1" applyAlignment="1" applyProtection="1">
      <alignment horizontal="center" vertical="top"/>
    </xf>
    <xf numFmtId="0" fontId="11" fillId="5" borderId="18" xfId="0" applyFont="1" applyFill="1" applyBorder="1" applyAlignment="1" applyProtection="1">
      <alignment vertical="top" wrapText="1"/>
    </xf>
    <xf numFmtId="164" fontId="3" fillId="6" borderId="9" xfId="0" applyNumberFormat="1" applyFont="1" applyFill="1" applyBorder="1" applyAlignment="1" applyProtection="1">
      <alignment horizontal="right" vertical="center"/>
    </xf>
    <xf numFmtId="164" fontId="3" fillId="6" borderId="12" xfId="0" applyNumberFormat="1" applyFont="1" applyFill="1" applyBorder="1" applyAlignment="1" applyProtection="1">
      <alignment horizontal="right" vertical="center"/>
    </xf>
    <xf numFmtId="164" fontId="3" fillId="6" borderId="8" xfId="0" applyNumberFormat="1" applyFont="1" applyFill="1" applyBorder="1" applyAlignment="1" applyProtection="1">
      <alignment horizontal="right" vertical="center"/>
    </xf>
    <xf numFmtId="164" fontId="3" fillId="2" borderId="9" xfId="0" applyNumberFormat="1" applyFont="1" applyFill="1" applyBorder="1" applyAlignment="1" applyProtection="1">
      <alignment horizontal="center" vertical="center"/>
    </xf>
    <xf numFmtId="164" fontId="3" fillId="2" borderId="9" xfId="0" applyNumberFormat="1" applyFont="1" applyFill="1" applyBorder="1" applyAlignment="1" applyProtection="1">
      <alignment horizontal="right" vertical="center"/>
    </xf>
    <xf numFmtId="164" fontId="3" fillId="2" borderId="12" xfId="0" applyNumberFormat="1" applyFont="1" applyFill="1" applyBorder="1" applyAlignment="1" applyProtection="1">
      <alignment horizontal="right" vertical="center"/>
    </xf>
    <xf numFmtId="164" fontId="3" fillId="2" borderId="8" xfId="0" applyNumberFormat="1" applyFont="1" applyFill="1" applyBorder="1" applyAlignment="1" applyProtection="1">
      <alignment horizontal="right" vertical="center"/>
    </xf>
    <xf numFmtId="164" fontId="6" fillId="7" borderId="21" xfId="0" applyNumberFormat="1" applyFont="1" applyFill="1" applyBorder="1" applyAlignment="1" applyProtection="1">
      <alignment horizontal="center" vertical="top"/>
    </xf>
    <xf numFmtId="0" fontId="11" fillId="5" borderId="32" xfId="0" applyFont="1" applyFill="1" applyBorder="1" applyAlignment="1" applyProtection="1">
      <alignment vertical="top" wrapText="1"/>
    </xf>
    <xf numFmtId="3" fontId="3" fillId="2" borderId="9" xfId="0" applyNumberFormat="1" applyFont="1" applyFill="1" applyBorder="1" applyAlignment="1" applyProtection="1">
      <alignment horizontal="right" vertical="center"/>
    </xf>
    <xf numFmtId="3" fontId="3" fillId="2" borderId="12" xfId="0" applyNumberFormat="1" applyFont="1" applyFill="1" applyBorder="1" applyAlignment="1" applyProtection="1">
      <alignment horizontal="right" vertical="center"/>
    </xf>
    <xf numFmtId="3" fontId="3" fillId="2" borderId="8" xfId="0" applyNumberFormat="1" applyFont="1" applyFill="1" applyBorder="1" applyAlignment="1" applyProtection="1">
      <alignment horizontal="right" vertical="center"/>
    </xf>
    <xf numFmtId="164" fontId="3" fillId="2" borderId="11" xfId="0" applyNumberFormat="1" applyFont="1" applyFill="1" applyBorder="1" applyAlignment="1" applyProtection="1">
      <alignment horizontal="right" vertical="center"/>
    </xf>
    <xf numFmtId="164" fontId="3" fillId="2" borderId="13" xfId="0" applyNumberFormat="1" applyFont="1" applyFill="1" applyBorder="1" applyAlignment="1" applyProtection="1">
      <alignment horizontal="right" vertical="center"/>
    </xf>
    <xf numFmtId="164" fontId="3" fillId="2" borderId="10" xfId="0" applyNumberFormat="1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3" fontId="5" fillId="2" borderId="12" xfId="0" applyNumberFormat="1" applyFont="1" applyFill="1" applyBorder="1" applyAlignment="1" applyProtection="1">
      <alignment vertical="center"/>
    </xf>
    <xf numFmtId="3" fontId="5" fillId="2" borderId="8" xfId="0" applyNumberFormat="1" applyFont="1" applyFill="1" applyBorder="1" applyAlignment="1" applyProtection="1">
      <alignment vertical="center"/>
    </xf>
    <xf numFmtId="164" fontId="3" fillId="2" borderId="20" xfId="0" applyNumberFormat="1" applyFont="1" applyFill="1" applyBorder="1" applyAlignment="1" applyProtection="1">
      <alignment horizontal="right" vertical="center"/>
    </xf>
    <xf numFmtId="3" fontId="3" fillId="2" borderId="20" xfId="0" applyNumberFormat="1" applyFont="1" applyFill="1" applyBorder="1" applyAlignment="1" applyProtection="1">
      <alignment horizontal="right" vertical="center"/>
    </xf>
    <xf numFmtId="164" fontId="3" fillId="2" borderId="21" xfId="0" applyNumberFormat="1" applyFont="1" applyFill="1" applyBorder="1" applyAlignment="1" applyProtection="1">
      <alignment horizontal="right" vertical="center"/>
    </xf>
    <xf numFmtId="164" fontId="3" fillId="2" borderId="11" xfId="0" applyNumberFormat="1" applyFont="1" applyFill="1" applyBorder="1" applyAlignment="1" applyProtection="1">
      <alignment horizontal="center" vertical="center"/>
    </xf>
    <xf numFmtId="164" fontId="3" fillId="2" borderId="33" xfId="0" applyNumberFormat="1" applyFont="1" applyFill="1" applyBorder="1" applyAlignment="1" applyProtection="1">
      <alignment horizontal="right" vertical="center"/>
    </xf>
    <xf numFmtId="164" fontId="3" fillId="2" borderId="34" xfId="0" applyNumberFormat="1" applyFont="1" applyFill="1" applyBorder="1" applyAlignment="1" applyProtection="1">
      <alignment horizontal="right" vertical="center"/>
    </xf>
    <xf numFmtId="164" fontId="3" fillId="2" borderId="25" xfId="0" applyNumberFormat="1" applyFont="1" applyFill="1" applyBorder="1" applyAlignment="1" applyProtection="1">
      <alignment horizontal="right" vertical="center"/>
    </xf>
    <xf numFmtId="164" fontId="3" fillId="2" borderId="26" xfId="0" applyNumberFormat="1" applyFont="1" applyFill="1" applyBorder="1" applyAlignment="1" applyProtection="1">
      <alignment horizontal="right" vertical="center"/>
    </xf>
    <xf numFmtId="0" fontId="3" fillId="6" borderId="40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6" borderId="28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9"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3"/>
  <sheetViews>
    <sheetView workbookViewId="0"/>
  </sheetViews>
  <sheetFormatPr defaultColWidth="10" defaultRowHeight="22.5" customHeight="1"/>
  <sheetData>
    <row r="2" spans="2:2" ht="22.5" customHeight="1">
      <c r="B2" t="s">
        <v>0</v>
      </c>
    </row>
    <row r="3" spans="2:2" ht="22.5" customHeight="1">
      <c r="B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3"/>
  <sheetViews>
    <sheetView tabSelected="1" zoomScale="130" workbookViewId="0">
      <pane ySplit="3" topLeftCell="A4" activePane="bottomLeft" state="frozen"/>
      <selection pane="bottomLeft" sqref="A1:A3"/>
    </sheetView>
  </sheetViews>
  <sheetFormatPr defaultColWidth="8.6640625" defaultRowHeight="11.25" customHeight="1"/>
  <cols>
    <col min="1" max="1" width="42" style="1" customWidth="1"/>
    <col min="2" max="2" width="31.83203125" style="2" customWidth="1"/>
    <col min="3" max="11" width="10.5" style="3" customWidth="1"/>
    <col min="12" max="12" width="21.5" style="3" customWidth="1"/>
  </cols>
  <sheetData>
    <row r="1" spans="1:12" s="4" customFormat="1" ht="11.25" customHeight="1">
      <c r="A1" s="131" t="s">
        <v>2</v>
      </c>
      <c r="B1" s="122" t="s">
        <v>3</v>
      </c>
      <c r="C1" s="6" t="s">
        <v>4</v>
      </c>
      <c r="D1" s="7" t="s">
        <v>4</v>
      </c>
      <c r="E1" s="8" t="s">
        <v>5</v>
      </c>
      <c r="F1" s="132" t="s">
        <v>6</v>
      </c>
      <c r="G1" s="133"/>
      <c r="H1" s="133"/>
      <c r="I1" s="133"/>
      <c r="J1" s="133"/>
      <c r="K1" s="134"/>
      <c r="L1" s="119" t="s">
        <v>7</v>
      </c>
    </row>
    <row r="2" spans="1:12" s="4" customFormat="1" ht="11.25" customHeight="1">
      <c r="A2" s="127"/>
      <c r="B2" s="123"/>
      <c r="C2" s="127">
        <v>2023</v>
      </c>
      <c r="D2" s="129">
        <v>2024</v>
      </c>
      <c r="E2" s="125">
        <v>2025</v>
      </c>
      <c r="F2" s="135">
        <v>2026</v>
      </c>
      <c r="G2" s="136"/>
      <c r="H2" s="135">
        <v>2027</v>
      </c>
      <c r="I2" s="136"/>
      <c r="J2" s="135">
        <v>2028</v>
      </c>
      <c r="K2" s="136"/>
      <c r="L2" s="120"/>
    </row>
    <row r="3" spans="1:12" s="4" customFormat="1" ht="11.25" customHeight="1">
      <c r="A3" s="128"/>
      <c r="B3" s="124"/>
      <c r="C3" s="128"/>
      <c r="D3" s="130"/>
      <c r="E3" s="126"/>
      <c r="F3" s="9" t="s">
        <v>8</v>
      </c>
      <c r="G3" s="10" t="s">
        <v>9</v>
      </c>
      <c r="H3" s="9" t="s">
        <v>8</v>
      </c>
      <c r="I3" s="10" t="s">
        <v>9</v>
      </c>
      <c r="J3" s="9" t="s">
        <v>8</v>
      </c>
      <c r="K3" s="10" t="s">
        <v>9</v>
      </c>
      <c r="L3" s="121"/>
    </row>
    <row r="4" spans="1:12" s="5" customFormat="1" ht="72" customHeight="1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83" t="s">
        <v>11</v>
      </c>
    </row>
    <row r="5" spans="1:12" ht="12" customHeight="1">
      <c r="A5" s="13" t="s">
        <v>12</v>
      </c>
      <c r="B5" s="14"/>
      <c r="C5" s="15"/>
      <c r="D5" s="15"/>
      <c r="E5" s="27"/>
      <c r="F5" s="30"/>
      <c r="G5" s="27"/>
      <c r="H5" s="30"/>
      <c r="I5" s="27"/>
      <c r="J5" s="30"/>
      <c r="K5" s="27"/>
      <c r="L5" s="84"/>
    </row>
    <row r="6" spans="1:12" ht="58.5" customHeight="1">
      <c r="A6" s="16" t="s">
        <v>13</v>
      </c>
      <c r="B6" s="17" t="s">
        <v>14</v>
      </c>
      <c r="C6" s="101">
        <v>0</v>
      </c>
      <c r="D6" s="101">
        <v>0</v>
      </c>
      <c r="E6" s="102">
        <v>0</v>
      </c>
      <c r="F6" s="103">
        <v>0</v>
      </c>
      <c r="G6" s="102">
        <v>0</v>
      </c>
      <c r="H6" s="103">
        <v>0</v>
      </c>
      <c r="I6" s="102">
        <v>0</v>
      </c>
      <c r="J6" s="103">
        <v>0</v>
      </c>
      <c r="K6" s="102">
        <v>0</v>
      </c>
      <c r="L6" s="85"/>
    </row>
    <row r="7" spans="1:12" ht="19.5" customHeight="1">
      <c r="A7" s="16" t="s">
        <v>15</v>
      </c>
      <c r="B7" s="17" t="s">
        <v>16</v>
      </c>
      <c r="C7" s="96">
        <v>0</v>
      </c>
      <c r="D7" s="96">
        <v>0</v>
      </c>
      <c r="E7" s="97">
        <v>0</v>
      </c>
      <c r="F7" s="98">
        <v>0</v>
      </c>
      <c r="G7" s="97">
        <v>0</v>
      </c>
      <c r="H7" s="98">
        <v>0</v>
      </c>
      <c r="I7" s="97">
        <v>0</v>
      </c>
      <c r="J7" s="98">
        <v>0</v>
      </c>
      <c r="K7" s="97">
        <v>0</v>
      </c>
      <c r="L7" s="85"/>
    </row>
    <row r="8" spans="1:12" ht="30" customHeight="1">
      <c r="A8" s="28" t="s">
        <v>17</v>
      </c>
      <c r="B8" s="29" t="s">
        <v>18</v>
      </c>
      <c r="C8" s="104">
        <v>0</v>
      </c>
      <c r="D8" s="104">
        <v>0</v>
      </c>
      <c r="E8" s="105">
        <v>0</v>
      </c>
      <c r="F8" s="106">
        <v>0</v>
      </c>
      <c r="G8" s="105">
        <v>0</v>
      </c>
      <c r="H8" s="106">
        <v>0</v>
      </c>
      <c r="I8" s="105">
        <v>0</v>
      </c>
      <c r="J8" s="106">
        <v>0</v>
      </c>
      <c r="K8" s="105">
        <v>0</v>
      </c>
      <c r="L8" s="85"/>
    </row>
    <row r="9" spans="1:12" ht="26.25" customHeight="1">
      <c r="A9" s="31" t="s">
        <v>19</v>
      </c>
      <c r="B9" s="32" t="s">
        <v>14</v>
      </c>
      <c r="C9" s="33">
        <f t="shared" ref="C9:K9" si="0">C11+C29+C49+C50</f>
        <v>252</v>
      </c>
      <c r="D9" s="33">
        <f t="shared" si="0"/>
        <v>256</v>
      </c>
      <c r="E9" s="34">
        <f t="shared" si="0"/>
        <v>260</v>
      </c>
      <c r="F9" s="37">
        <f t="shared" si="0"/>
        <v>261</v>
      </c>
      <c r="G9" s="34">
        <f t="shared" si="0"/>
        <v>263</v>
      </c>
      <c r="H9" s="37">
        <f t="shared" si="0"/>
        <v>264</v>
      </c>
      <c r="I9" s="34">
        <f t="shared" si="0"/>
        <v>266</v>
      </c>
      <c r="J9" s="37">
        <f t="shared" si="0"/>
        <v>267</v>
      </c>
      <c r="K9" s="34">
        <f t="shared" si="0"/>
        <v>269</v>
      </c>
      <c r="L9" s="85"/>
    </row>
    <row r="10" spans="1:12" ht="18" customHeight="1">
      <c r="A10" s="16" t="s">
        <v>20</v>
      </c>
      <c r="B10" s="17"/>
      <c r="C10" s="18"/>
      <c r="D10" s="18"/>
      <c r="E10" s="35"/>
      <c r="F10" s="38"/>
      <c r="G10" s="35"/>
      <c r="H10" s="38"/>
      <c r="I10" s="35"/>
      <c r="J10" s="38"/>
      <c r="K10" s="35"/>
      <c r="L10" s="85"/>
    </row>
    <row r="11" spans="1:12" s="5" customFormat="1" ht="42.75" customHeight="1">
      <c r="A11" s="19" t="s">
        <v>21</v>
      </c>
      <c r="B11" s="17" t="s">
        <v>22</v>
      </c>
      <c r="C11" s="18">
        <f t="shared" ref="C11:K64" si="1">SUM(C13:C14,C22:C28)</f>
        <v>53</v>
      </c>
      <c r="D11" s="18">
        <f t="shared" si="1"/>
        <v>51</v>
      </c>
      <c r="E11" s="35">
        <f t="shared" si="1"/>
        <v>53</v>
      </c>
      <c r="F11" s="38">
        <f t="shared" si="1"/>
        <v>53</v>
      </c>
      <c r="G11" s="35">
        <f t="shared" si="1"/>
        <v>54</v>
      </c>
      <c r="H11" s="38">
        <f t="shared" si="1"/>
        <v>54</v>
      </c>
      <c r="I11" s="35">
        <f t="shared" si="1"/>
        <v>55</v>
      </c>
      <c r="J11" s="38">
        <f t="shared" si="1"/>
        <v>55</v>
      </c>
      <c r="K11" s="35">
        <f t="shared" si="1"/>
        <v>56</v>
      </c>
      <c r="L11" s="85"/>
    </row>
    <row r="12" spans="1:12" ht="19.5" customHeight="1">
      <c r="A12" s="16" t="s">
        <v>23</v>
      </c>
      <c r="B12" s="17"/>
      <c r="C12" s="18"/>
      <c r="D12" s="18"/>
      <c r="E12" s="35"/>
      <c r="F12" s="38"/>
      <c r="G12" s="35"/>
      <c r="H12" s="38"/>
      <c r="I12" s="35"/>
      <c r="J12" s="38"/>
      <c r="K12" s="35"/>
      <c r="L12" s="86"/>
    </row>
    <row r="13" spans="1:12" ht="19.5" customHeight="1">
      <c r="A13" s="16" t="s">
        <v>24</v>
      </c>
      <c r="B13" s="17" t="s">
        <v>22</v>
      </c>
      <c r="C13" s="101">
        <v>9</v>
      </c>
      <c r="D13" s="101">
        <v>11</v>
      </c>
      <c r="E13" s="102">
        <v>11</v>
      </c>
      <c r="F13" s="103">
        <v>11</v>
      </c>
      <c r="G13" s="102">
        <v>11</v>
      </c>
      <c r="H13" s="103">
        <v>11</v>
      </c>
      <c r="I13" s="102">
        <v>11</v>
      </c>
      <c r="J13" s="103">
        <v>11</v>
      </c>
      <c r="K13" s="102">
        <v>11</v>
      </c>
      <c r="L13" s="87"/>
    </row>
    <row r="14" spans="1:12" ht="19.5" customHeight="1">
      <c r="A14" s="16" t="s">
        <v>25</v>
      </c>
      <c r="B14" s="17" t="s">
        <v>22</v>
      </c>
      <c r="C14" s="101">
        <v>8</v>
      </c>
      <c r="D14" s="101">
        <v>8</v>
      </c>
      <c r="E14" s="102">
        <v>9</v>
      </c>
      <c r="F14" s="103">
        <v>9</v>
      </c>
      <c r="G14" s="102">
        <v>9</v>
      </c>
      <c r="H14" s="103">
        <v>9</v>
      </c>
      <c r="I14" s="102">
        <v>9</v>
      </c>
      <c r="J14" s="103">
        <v>9</v>
      </c>
      <c r="K14" s="102">
        <v>9</v>
      </c>
      <c r="L14" s="85"/>
    </row>
    <row r="15" spans="1:12" ht="21.75" customHeight="1">
      <c r="A15" s="16" t="s">
        <v>26</v>
      </c>
      <c r="B15" s="17" t="s">
        <v>22</v>
      </c>
      <c r="C15" s="101">
        <v>0</v>
      </c>
      <c r="D15" s="101">
        <v>0</v>
      </c>
      <c r="E15" s="102">
        <v>0</v>
      </c>
      <c r="F15" s="103">
        <v>0</v>
      </c>
      <c r="G15" s="102">
        <v>0</v>
      </c>
      <c r="H15" s="103">
        <v>0</v>
      </c>
      <c r="I15" s="102">
        <v>0</v>
      </c>
      <c r="J15" s="103">
        <v>0</v>
      </c>
      <c r="K15" s="102">
        <v>0</v>
      </c>
      <c r="L15" s="85"/>
    </row>
    <row r="16" spans="1:12" ht="17.25" customHeight="1">
      <c r="A16" s="16" t="s">
        <v>27</v>
      </c>
      <c r="B16" s="17" t="s">
        <v>22</v>
      </c>
      <c r="C16" s="101">
        <v>0</v>
      </c>
      <c r="D16" s="101">
        <v>0</v>
      </c>
      <c r="E16" s="102">
        <v>0</v>
      </c>
      <c r="F16" s="103">
        <v>0</v>
      </c>
      <c r="G16" s="102">
        <v>0</v>
      </c>
      <c r="H16" s="103">
        <v>0</v>
      </c>
      <c r="I16" s="102">
        <v>0</v>
      </c>
      <c r="J16" s="103">
        <v>0</v>
      </c>
      <c r="K16" s="102">
        <v>0</v>
      </c>
      <c r="L16" s="85"/>
    </row>
    <row r="17" spans="1:12" ht="17.25" customHeight="1">
      <c r="A17" s="16" t="s">
        <v>28</v>
      </c>
      <c r="B17" s="17" t="s">
        <v>22</v>
      </c>
      <c r="C17" s="101">
        <v>0</v>
      </c>
      <c r="D17" s="101">
        <v>0</v>
      </c>
      <c r="E17" s="102">
        <v>0</v>
      </c>
      <c r="F17" s="103">
        <v>0</v>
      </c>
      <c r="G17" s="102">
        <v>0</v>
      </c>
      <c r="H17" s="103">
        <v>0</v>
      </c>
      <c r="I17" s="102">
        <v>0</v>
      </c>
      <c r="J17" s="103">
        <v>0</v>
      </c>
      <c r="K17" s="102">
        <v>0</v>
      </c>
      <c r="L17" s="85"/>
    </row>
    <row r="18" spans="1:12" ht="17.25" customHeight="1">
      <c r="A18" s="16" t="s">
        <v>29</v>
      </c>
      <c r="B18" s="17" t="s">
        <v>22</v>
      </c>
      <c r="C18" s="101">
        <v>0</v>
      </c>
      <c r="D18" s="101">
        <v>0</v>
      </c>
      <c r="E18" s="102">
        <v>0</v>
      </c>
      <c r="F18" s="103">
        <v>0</v>
      </c>
      <c r="G18" s="102">
        <v>0</v>
      </c>
      <c r="H18" s="103">
        <v>0</v>
      </c>
      <c r="I18" s="102">
        <v>0</v>
      </c>
      <c r="J18" s="103">
        <v>0</v>
      </c>
      <c r="K18" s="102">
        <v>0</v>
      </c>
      <c r="L18" s="85"/>
    </row>
    <row r="19" spans="1:12" ht="47.25" customHeight="1">
      <c r="A19" s="16" t="s">
        <v>30</v>
      </c>
      <c r="B19" s="17" t="s">
        <v>22</v>
      </c>
      <c r="C19" s="101">
        <v>6</v>
      </c>
      <c r="D19" s="101">
        <v>6</v>
      </c>
      <c r="E19" s="102">
        <v>7</v>
      </c>
      <c r="F19" s="103">
        <v>7</v>
      </c>
      <c r="G19" s="102">
        <v>7</v>
      </c>
      <c r="H19" s="103">
        <v>7</v>
      </c>
      <c r="I19" s="102">
        <v>7</v>
      </c>
      <c r="J19" s="103">
        <v>7</v>
      </c>
      <c r="K19" s="102">
        <v>7</v>
      </c>
      <c r="L19" s="85"/>
    </row>
    <row r="20" spans="1:12" ht="21" customHeight="1">
      <c r="A20" s="16" t="s">
        <v>31</v>
      </c>
      <c r="B20" s="17" t="s">
        <v>22</v>
      </c>
      <c r="C20" s="101">
        <v>0</v>
      </c>
      <c r="D20" s="101">
        <v>0</v>
      </c>
      <c r="E20" s="101">
        <v>0</v>
      </c>
      <c r="F20" s="101">
        <v>0</v>
      </c>
      <c r="G20" s="101">
        <v>0</v>
      </c>
      <c r="H20" s="101">
        <v>0</v>
      </c>
      <c r="I20" s="101">
        <v>0</v>
      </c>
      <c r="J20" s="101">
        <v>0</v>
      </c>
      <c r="K20" s="101">
        <v>0</v>
      </c>
      <c r="L20" s="85"/>
    </row>
    <row r="21" spans="1:12" ht="21" customHeight="1">
      <c r="A21" s="16" t="s">
        <v>32</v>
      </c>
      <c r="B21" s="17" t="s">
        <v>22</v>
      </c>
      <c r="C21" s="101">
        <v>2</v>
      </c>
      <c r="D21" s="101">
        <v>2</v>
      </c>
      <c r="E21" s="102">
        <v>2</v>
      </c>
      <c r="F21" s="103">
        <v>2</v>
      </c>
      <c r="G21" s="102">
        <v>2</v>
      </c>
      <c r="H21" s="103">
        <v>2</v>
      </c>
      <c r="I21" s="102">
        <v>2</v>
      </c>
      <c r="J21" s="103">
        <v>2</v>
      </c>
      <c r="K21" s="102">
        <v>2</v>
      </c>
      <c r="L21" s="85"/>
    </row>
    <row r="22" spans="1:12" ht="17.25" customHeight="1">
      <c r="A22" s="16" t="s">
        <v>33</v>
      </c>
      <c r="B22" s="17" t="s">
        <v>22</v>
      </c>
      <c r="C22" s="101">
        <v>2</v>
      </c>
      <c r="D22" s="101">
        <v>1</v>
      </c>
      <c r="E22" s="102">
        <v>1</v>
      </c>
      <c r="F22" s="103">
        <v>1</v>
      </c>
      <c r="G22" s="102">
        <v>1</v>
      </c>
      <c r="H22" s="103">
        <v>1</v>
      </c>
      <c r="I22" s="102">
        <v>1</v>
      </c>
      <c r="J22" s="103">
        <v>1</v>
      </c>
      <c r="K22" s="102">
        <v>1</v>
      </c>
      <c r="L22" s="85"/>
    </row>
    <row r="23" spans="1:12" ht="26.25" customHeight="1">
      <c r="A23" s="16" t="s">
        <v>34</v>
      </c>
      <c r="B23" s="17" t="s">
        <v>22</v>
      </c>
      <c r="C23" s="101">
        <v>21</v>
      </c>
      <c r="D23" s="101">
        <v>21</v>
      </c>
      <c r="E23" s="102">
        <v>21</v>
      </c>
      <c r="F23" s="103">
        <v>21</v>
      </c>
      <c r="G23" s="103">
        <v>22</v>
      </c>
      <c r="H23" s="103">
        <v>22</v>
      </c>
      <c r="I23" s="103">
        <v>22</v>
      </c>
      <c r="J23" s="103">
        <v>22</v>
      </c>
      <c r="K23" s="103">
        <v>22</v>
      </c>
      <c r="L23" s="85"/>
    </row>
    <row r="24" spans="1:12" ht="26.25" customHeight="1">
      <c r="A24" s="16" t="s">
        <v>35</v>
      </c>
      <c r="B24" s="17" t="s">
        <v>22</v>
      </c>
      <c r="C24" s="101">
        <v>2</v>
      </c>
      <c r="D24" s="101">
        <v>1</v>
      </c>
      <c r="E24" s="102">
        <v>1</v>
      </c>
      <c r="F24" s="103">
        <v>1</v>
      </c>
      <c r="G24" s="102">
        <v>1</v>
      </c>
      <c r="H24" s="103">
        <v>1</v>
      </c>
      <c r="I24" s="102">
        <v>1</v>
      </c>
      <c r="J24" s="103">
        <v>1</v>
      </c>
      <c r="K24" s="102">
        <v>2</v>
      </c>
      <c r="L24" s="85"/>
    </row>
    <row r="25" spans="1:12" ht="26.25" customHeight="1">
      <c r="A25" s="16" t="s">
        <v>36</v>
      </c>
      <c r="B25" s="17" t="s">
        <v>22</v>
      </c>
      <c r="C25" s="101">
        <v>1</v>
      </c>
      <c r="D25" s="101">
        <v>1</v>
      </c>
      <c r="E25" s="102">
        <v>1</v>
      </c>
      <c r="F25" s="103">
        <v>1</v>
      </c>
      <c r="G25" s="102">
        <v>1</v>
      </c>
      <c r="H25" s="103">
        <v>1</v>
      </c>
      <c r="I25" s="102">
        <v>1</v>
      </c>
      <c r="J25" s="103">
        <v>1</v>
      </c>
      <c r="K25" s="102">
        <v>1</v>
      </c>
      <c r="L25" s="85"/>
    </row>
    <row r="26" spans="1:12" ht="22.5" customHeight="1">
      <c r="A26" s="16" t="s">
        <v>37</v>
      </c>
      <c r="B26" s="17" t="s">
        <v>22</v>
      </c>
      <c r="C26" s="101">
        <v>0</v>
      </c>
      <c r="D26" s="101">
        <v>0</v>
      </c>
      <c r="E26" s="102">
        <v>0</v>
      </c>
      <c r="F26" s="103">
        <v>0</v>
      </c>
      <c r="G26" s="102">
        <v>0</v>
      </c>
      <c r="H26" s="103">
        <v>0</v>
      </c>
      <c r="I26" s="102">
        <v>0</v>
      </c>
      <c r="J26" s="103">
        <v>0</v>
      </c>
      <c r="K26" s="102">
        <v>0</v>
      </c>
      <c r="L26" s="85"/>
    </row>
    <row r="27" spans="1:12" ht="22.5" customHeight="1">
      <c r="A27" s="16" t="s">
        <v>38</v>
      </c>
      <c r="B27" s="17" t="s">
        <v>22</v>
      </c>
      <c r="C27" s="101">
        <v>0</v>
      </c>
      <c r="D27" s="101">
        <v>1</v>
      </c>
      <c r="E27" s="102">
        <v>1</v>
      </c>
      <c r="F27" s="103">
        <v>1</v>
      </c>
      <c r="G27" s="102">
        <v>1</v>
      </c>
      <c r="H27" s="103">
        <v>1</v>
      </c>
      <c r="I27" s="102">
        <v>1</v>
      </c>
      <c r="J27" s="103">
        <v>1</v>
      </c>
      <c r="K27" s="102">
        <v>1</v>
      </c>
      <c r="L27" s="85"/>
    </row>
    <row r="28" spans="1:12" ht="17.25" customHeight="1">
      <c r="A28" s="16" t="s">
        <v>39</v>
      </c>
      <c r="B28" s="17" t="s">
        <v>22</v>
      </c>
      <c r="C28" s="101">
        <v>10</v>
      </c>
      <c r="D28" s="101">
        <v>7</v>
      </c>
      <c r="E28" s="102">
        <v>8</v>
      </c>
      <c r="F28" s="102">
        <v>8</v>
      </c>
      <c r="G28" s="102">
        <v>8</v>
      </c>
      <c r="H28" s="102">
        <v>8</v>
      </c>
      <c r="I28" s="102">
        <v>9</v>
      </c>
      <c r="J28" s="102">
        <v>9</v>
      </c>
      <c r="K28" s="102">
        <v>9</v>
      </c>
      <c r="L28" s="85"/>
    </row>
    <row r="29" spans="1:12" s="5" customFormat="1" ht="25.5" customHeight="1">
      <c r="A29" s="19" t="s">
        <v>40</v>
      </c>
      <c r="B29" s="17" t="s">
        <v>22</v>
      </c>
      <c r="C29" s="18">
        <f t="shared" ref="C29:K82" si="2">SUM(C33:C34,C42:C48)</f>
        <v>196</v>
      </c>
      <c r="D29" s="18">
        <f t="shared" si="2"/>
        <v>202</v>
      </c>
      <c r="E29" s="35">
        <f t="shared" si="2"/>
        <v>204</v>
      </c>
      <c r="F29" s="38">
        <f t="shared" si="2"/>
        <v>205</v>
      </c>
      <c r="G29" s="35">
        <f t="shared" si="2"/>
        <v>206</v>
      </c>
      <c r="H29" s="38">
        <f t="shared" si="2"/>
        <v>207</v>
      </c>
      <c r="I29" s="35">
        <f t="shared" si="2"/>
        <v>208</v>
      </c>
      <c r="J29" s="38">
        <f t="shared" si="2"/>
        <v>209</v>
      </c>
      <c r="K29" s="35">
        <f t="shared" si="2"/>
        <v>210</v>
      </c>
      <c r="L29" s="85"/>
    </row>
    <row r="30" spans="1:12" s="5" customFormat="1" ht="16.5" customHeight="1">
      <c r="A30" s="19" t="s">
        <v>41</v>
      </c>
      <c r="B30" s="17"/>
      <c r="C30" s="18"/>
      <c r="D30" s="18"/>
      <c r="E30" s="35"/>
      <c r="F30" s="38"/>
      <c r="G30" s="35"/>
      <c r="H30" s="38"/>
      <c r="I30" s="35"/>
      <c r="J30" s="38"/>
      <c r="K30" s="35"/>
      <c r="L30" s="85"/>
    </row>
    <row r="31" spans="1:12" s="5" customFormat="1" ht="30" customHeight="1">
      <c r="A31" s="20" t="s">
        <v>42</v>
      </c>
      <c r="B31" s="17" t="s">
        <v>22</v>
      </c>
      <c r="C31" s="101">
        <v>0</v>
      </c>
      <c r="D31" s="101">
        <v>0</v>
      </c>
      <c r="E31" s="102">
        <v>0</v>
      </c>
      <c r="F31" s="103">
        <v>0</v>
      </c>
      <c r="G31" s="102">
        <v>0</v>
      </c>
      <c r="H31" s="103">
        <v>0</v>
      </c>
      <c r="I31" s="102">
        <v>0</v>
      </c>
      <c r="J31" s="103">
        <v>0</v>
      </c>
      <c r="K31" s="102">
        <v>0</v>
      </c>
      <c r="L31" s="85"/>
    </row>
    <row r="32" spans="1:12" ht="19.5" customHeight="1">
      <c r="A32" s="16" t="s">
        <v>23</v>
      </c>
      <c r="B32" s="17"/>
      <c r="C32" s="18"/>
      <c r="D32" s="18"/>
      <c r="E32" s="35"/>
      <c r="F32" s="38"/>
      <c r="G32" s="35"/>
      <c r="H32" s="38"/>
      <c r="I32" s="35"/>
      <c r="J32" s="38"/>
      <c r="K32" s="35"/>
      <c r="L32" s="86"/>
    </row>
    <row r="33" spans="1:12" ht="23.25" customHeight="1">
      <c r="A33" s="16" t="s">
        <v>24</v>
      </c>
      <c r="B33" s="17" t="s">
        <v>22</v>
      </c>
      <c r="C33" s="101">
        <v>13</v>
      </c>
      <c r="D33" s="101">
        <v>13</v>
      </c>
      <c r="E33" s="102">
        <v>13</v>
      </c>
      <c r="F33" s="102">
        <v>13</v>
      </c>
      <c r="G33" s="102">
        <v>13</v>
      </c>
      <c r="H33" s="102">
        <v>13</v>
      </c>
      <c r="I33" s="102">
        <v>13</v>
      </c>
      <c r="J33" s="102">
        <v>13</v>
      </c>
      <c r="K33" s="102">
        <v>13</v>
      </c>
      <c r="L33" s="85"/>
    </row>
    <row r="34" spans="1:12" ht="19.5" customHeight="1">
      <c r="A34" s="16" t="s">
        <v>25</v>
      </c>
      <c r="B34" s="17" t="s">
        <v>22</v>
      </c>
      <c r="C34" s="101">
        <v>15</v>
      </c>
      <c r="D34" s="101">
        <v>17</v>
      </c>
      <c r="E34" s="102">
        <v>17</v>
      </c>
      <c r="F34" s="102">
        <v>17</v>
      </c>
      <c r="G34" s="102">
        <v>17</v>
      </c>
      <c r="H34" s="102">
        <v>17</v>
      </c>
      <c r="I34" s="102">
        <v>17</v>
      </c>
      <c r="J34" s="102">
        <v>17</v>
      </c>
      <c r="K34" s="102">
        <v>18</v>
      </c>
      <c r="L34" s="85"/>
    </row>
    <row r="35" spans="1:12" ht="24" customHeight="1">
      <c r="A35" s="16" t="s">
        <v>26</v>
      </c>
      <c r="B35" s="17" t="s">
        <v>22</v>
      </c>
      <c r="C35" s="101">
        <v>0</v>
      </c>
      <c r="D35" s="101">
        <v>0</v>
      </c>
      <c r="E35" s="102">
        <v>1</v>
      </c>
      <c r="F35" s="103">
        <v>1</v>
      </c>
      <c r="G35" s="102">
        <v>1</v>
      </c>
      <c r="H35" s="103">
        <v>1</v>
      </c>
      <c r="I35" s="102">
        <v>1</v>
      </c>
      <c r="J35" s="103">
        <v>1</v>
      </c>
      <c r="K35" s="102">
        <v>1</v>
      </c>
      <c r="L35" s="85"/>
    </row>
    <row r="36" spans="1:12" ht="17.25" customHeight="1">
      <c r="A36" s="16" t="s">
        <v>43</v>
      </c>
      <c r="B36" s="17" t="s">
        <v>22</v>
      </c>
      <c r="C36" s="101">
        <v>0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0</v>
      </c>
      <c r="K36" s="101">
        <v>0</v>
      </c>
      <c r="L36" s="85"/>
    </row>
    <row r="37" spans="1:12" ht="17.25" customHeight="1">
      <c r="A37" s="16" t="s">
        <v>44</v>
      </c>
      <c r="B37" s="17" t="s">
        <v>22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85"/>
    </row>
    <row r="38" spans="1:12" ht="17.25" customHeight="1">
      <c r="A38" s="16" t="s">
        <v>45</v>
      </c>
      <c r="B38" s="17" t="s">
        <v>22</v>
      </c>
      <c r="C38" s="101">
        <v>0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  <c r="L38" s="85"/>
    </row>
    <row r="39" spans="1:12" ht="45" customHeight="1">
      <c r="A39" s="16" t="s">
        <v>30</v>
      </c>
      <c r="B39" s="17" t="s">
        <v>22</v>
      </c>
      <c r="C39" s="101">
        <v>10</v>
      </c>
      <c r="D39" s="101">
        <v>10</v>
      </c>
      <c r="E39" s="102">
        <v>10</v>
      </c>
      <c r="F39" s="102">
        <v>10</v>
      </c>
      <c r="G39" s="102">
        <v>10</v>
      </c>
      <c r="H39" s="102">
        <v>10</v>
      </c>
      <c r="I39" s="102">
        <v>10</v>
      </c>
      <c r="J39" s="102">
        <v>10</v>
      </c>
      <c r="K39" s="102">
        <v>11</v>
      </c>
      <c r="L39" s="85"/>
    </row>
    <row r="40" spans="1:12" ht="26.25" customHeight="1">
      <c r="A40" s="16" t="s">
        <v>46</v>
      </c>
      <c r="B40" s="17" t="s">
        <v>22</v>
      </c>
      <c r="C40" s="101">
        <v>0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101">
        <v>0</v>
      </c>
      <c r="J40" s="101">
        <v>0</v>
      </c>
      <c r="K40" s="101">
        <v>0</v>
      </c>
      <c r="L40" s="85"/>
    </row>
    <row r="41" spans="1:12" ht="18" customHeight="1">
      <c r="A41" s="16" t="s">
        <v>32</v>
      </c>
      <c r="B41" s="17" t="s">
        <v>22</v>
      </c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85"/>
    </row>
    <row r="42" spans="1:12" ht="17.25" customHeight="1">
      <c r="A42" s="16" t="s">
        <v>33</v>
      </c>
      <c r="B42" s="17" t="s">
        <v>22</v>
      </c>
      <c r="C42" s="101">
        <v>14</v>
      </c>
      <c r="D42" s="101">
        <v>16</v>
      </c>
      <c r="E42" s="102">
        <v>18</v>
      </c>
      <c r="F42" s="102">
        <v>19</v>
      </c>
      <c r="G42" s="102">
        <v>19</v>
      </c>
      <c r="H42" s="102">
        <v>19</v>
      </c>
      <c r="I42" s="102">
        <v>19</v>
      </c>
      <c r="J42" s="102">
        <v>19</v>
      </c>
      <c r="K42" s="102">
        <v>19</v>
      </c>
      <c r="L42" s="85"/>
    </row>
    <row r="43" spans="1:12" ht="23.25" customHeight="1">
      <c r="A43" s="16" t="s">
        <v>34</v>
      </c>
      <c r="B43" s="17" t="s">
        <v>22</v>
      </c>
      <c r="C43" s="101">
        <v>71</v>
      </c>
      <c r="D43" s="101">
        <v>67</v>
      </c>
      <c r="E43" s="102">
        <v>67</v>
      </c>
      <c r="F43" s="102">
        <v>67</v>
      </c>
      <c r="G43" s="102">
        <v>68</v>
      </c>
      <c r="H43" s="102">
        <v>68</v>
      </c>
      <c r="I43" s="102">
        <v>68</v>
      </c>
      <c r="J43" s="102">
        <v>68</v>
      </c>
      <c r="K43" s="102">
        <v>68</v>
      </c>
      <c r="L43" s="85"/>
    </row>
    <row r="44" spans="1:12" ht="17.25" customHeight="1">
      <c r="A44" s="16" t="s">
        <v>35</v>
      </c>
      <c r="B44" s="17" t="s">
        <v>22</v>
      </c>
      <c r="C44" s="101">
        <v>40</v>
      </c>
      <c r="D44" s="101">
        <v>39</v>
      </c>
      <c r="E44" s="102">
        <v>39</v>
      </c>
      <c r="F44" s="102">
        <v>39</v>
      </c>
      <c r="G44" s="102">
        <v>39</v>
      </c>
      <c r="H44" s="102">
        <v>40</v>
      </c>
      <c r="I44" s="102">
        <v>40</v>
      </c>
      <c r="J44" s="102">
        <v>40</v>
      </c>
      <c r="K44" s="102">
        <v>40</v>
      </c>
      <c r="L44" s="85"/>
    </row>
    <row r="45" spans="1:12" ht="23.25" customHeight="1">
      <c r="A45" s="16" t="s">
        <v>36</v>
      </c>
      <c r="B45" s="17" t="s">
        <v>22</v>
      </c>
      <c r="C45" s="101">
        <v>3</v>
      </c>
      <c r="D45" s="101">
        <v>4</v>
      </c>
      <c r="E45" s="102">
        <v>3</v>
      </c>
      <c r="F45" s="102">
        <v>3</v>
      </c>
      <c r="G45" s="102">
        <v>3</v>
      </c>
      <c r="H45" s="102">
        <v>3</v>
      </c>
      <c r="I45" s="102">
        <v>3</v>
      </c>
      <c r="J45" s="102">
        <v>4</v>
      </c>
      <c r="K45" s="102">
        <v>4</v>
      </c>
      <c r="L45" s="85"/>
    </row>
    <row r="46" spans="1:12" ht="21.75" customHeight="1">
      <c r="A46" s="16" t="s">
        <v>47</v>
      </c>
      <c r="B46" s="17" t="s">
        <v>22</v>
      </c>
      <c r="C46" s="101">
        <v>2</v>
      </c>
      <c r="D46" s="101">
        <v>3</v>
      </c>
      <c r="E46" s="102">
        <v>4</v>
      </c>
      <c r="F46" s="102">
        <v>4</v>
      </c>
      <c r="G46" s="102">
        <v>4</v>
      </c>
      <c r="H46" s="102">
        <v>4</v>
      </c>
      <c r="I46" s="102">
        <v>4</v>
      </c>
      <c r="J46" s="102">
        <v>4</v>
      </c>
      <c r="K46" s="102">
        <v>4</v>
      </c>
      <c r="L46" s="85"/>
    </row>
    <row r="47" spans="1:12" ht="21.75" customHeight="1">
      <c r="A47" s="16" t="s">
        <v>38</v>
      </c>
      <c r="B47" s="17" t="s">
        <v>22</v>
      </c>
      <c r="C47" s="101">
        <v>1</v>
      </c>
      <c r="D47" s="101">
        <v>1</v>
      </c>
      <c r="E47" s="102">
        <v>1</v>
      </c>
      <c r="F47" s="103">
        <v>1</v>
      </c>
      <c r="G47" s="102">
        <v>1</v>
      </c>
      <c r="H47" s="103">
        <v>1</v>
      </c>
      <c r="I47" s="102">
        <v>1</v>
      </c>
      <c r="J47" s="103">
        <v>1</v>
      </c>
      <c r="K47" s="102">
        <v>1</v>
      </c>
      <c r="L47" s="85"/>
    </row>
    <row r="48" spans="1:12" ht="17.25" customHeight="1">
      <c r="A48" s="16" t="s">
        <v>39</v>
      </c>
      <c r="B48" s="17" t="s">
        <v>22</v>
      </c>
      <c r="C48" s="101">
        <v>37</v>
      </c>
      <c r="D48" s="101">
        <v>42</v>
      </c>
      <c r="E48" s="102">
        <v>42</v>
      </c>
      <c r="F48" s="102">
        <v>42</v>
      </c>
      <c r="G48" s="102">
        <v>42</v>
      </c>
      <c r="H48" s="102">
        <v>42</v>
      </c>
      <c r="I48" s="102">
        <v>43</v>
      </c>
      <c r="J48" s="102">
        <v>43</v>
      </c>
      <c r="K48" s="102">
        <v>43</v>
      </c>
      <c r="L48" s="40"/>
    </row>
    <row r="49" spans="1:12" s="5" customFormat="1" ht="25.5" customHeight="1">
      <c r="A49" s="19" t="s">
        <v>48</v>
      </c>
      <c r="B49" s="17" t="s">
        <v>22</v>
      </c>
      <c r="C49" s="101">
        <v>0</v>
      </c>
      <c r="D49" s="101">
        <v>0</v>
      </c>
      <c r="E49" s="102">
        <v>0</v>
      </c>
      <c r="F49" s="103">
        <v>0</v>
      </c>
      <c r="G49" s="102">
        <v>0</v>
      </c>
      <c r="H49" s="103">
        <v>0</v>
      </c>
      <c r="I49" s="102">
        <v>0</v>
      </c>
      <c r="J49" s="103">
        <v>0</v>
      </c>
      <c r="K49" s="102">
        <v>0</v>
      </c>
      <c r="L49" s="40"/>
    </row>
    <row r="50" spans="1:12" s="5" customFormat="1" ht="25.5" customHeight="1">
      <c r="A50" s="19" t="s">
        <v>49</v>
      </c>
      <c r="B50" s="17" t="s">
        <v>22</v>
      </c>
      <c r="C50" s="101">
        <v>3</v>
      </c>
      <c r="D50" s="101">
        <v>3</v>
      </c>
      <c r="E50" s="102">
        <v>3</v>
      </c>
      <c r="F50" s="103">
        <v>3</v>
      </c>
      <c r="G50" s="102">
        <v>3</v>
      </c>
      <c r="H50" s="103">
        <v>3</v>
      </c>
      <c r="I50" s="102">
        <v>3</v>
      </c>
      <c r="J50" s="103">
        <v>3</v>
      </c>
      <c r="K50" s="102">
        <v>3</v>
      </c>
      <c r="L50" s="40"/>
    </row>
    <row r="51" spans="1:12" s="5" customFormat="1" ht="63" customHeight="1">
      <c r="A51" s="36" t="s">
        <v>50</v>
      </c>
      <c r="B51" s="25" t="s">
        <v>22</v>
      </c>
      <c r="C51" s="88">
        <v>372</v>
      </c>
      <c r="D51" s="88">
        <v>393</v>
      </c>
      <c r="E51" s="89">
        <v>407</v>
      </c>
      <c r="F51" s="90">
        <v>417</v>
      </c>
      <c r="G51" s="89">
        <v>418</v>
      </c>
      <c r="H51" s="90">
        <v>427</v>
      </c>
      <c r="I51" s="89">
        <v>428</v>
      </c>
      <c r="J51" s="90">
        <v>437</v>
      </c>
      <c r="K51" s="89">
        <v>438</v>
      </c>
      <c r="L51" s="91" t="s">
        <v>51</v>
      </c>
    </row>
    <row r="52" spans="1:12" ht="24" customHeight="1">
      <c r="A52" s="31" t="s">
        <v>52</v>
      </c>
      <c r="B52" s="32" t="s">
        <v>18</v>
      </c>
      <c r="C52" s="41">
        <f t="shared" ref="C52:K52" si="3">SUM(C53:C57)</f>
        <v>705</v>
      </c>
      <c r="D52" s="41">
        <f t="shared" si="3"/>
        <v>683</v>
      </c>
      <c r="E52" s="42">
        <f t="shared" si="3"/>
        <v>683</v>
      </c>
      <c r="F52" s="46">
        <f t="shared" si="3"/>
        <v>688</v>
      </c>
      <c r="G52" s="42">
        <f t="shared" si="3"/>
        <v>693</v>
      </c>
      <c r="H52" s="46">
        <f t="shared" si="3"/>
        <v>694</v>
      </c>
      <c r="I52" s="42">
        <f t="shared" si="3"/>
        <v>699</v>
      </c>
      <c r="J52" s="46">
        <f t="shared" si="3"/>
        <v>700</v>
      </c>
      <c r="K52" s="42">
        <f t="shared" si="3"/>
        <v>705</v>
      </c>
      <c r="L52" s="50"/>
    </row>
    <row r="53" spans="1:12" ht="40.5" customHeight="1">
      <c r="A53" s="19" t="s">
        <v>53</v>
      </c>
      <c r="B53" s="17" t="s">
        <v>18</v>
      </c>
      <c r="C53" s="101">
        <v>373</v>
      </c>
      <c r="D53" s="101">
        <v>345</v>
      </c>
      <c r="E53" s="102">
        <v>345</v>
      </c>
      <c r="F53" s="103">
        <v>347</v>
      </c>
      <c r="G53" s="102">
        <v>349</v>
      </c>
      <c r="H53" s="103">
        <v>349</v>
      </c>
      <c r="I53" s="102">
        <v>351</v>
      </c>
      <c r="J53" s="103">
        <v>351</v>
      </c>
      <c r="K53" s="102">
        <v>353</v>
      </c>
      <c r="L53" s="40"/>
    </row>
    <row r="54" spans="1:12" ht="29.25" customHeight="1">
      <c r="A54" s="20" t="s">
        <v>54</v>
      </c>
      <c r="B54" s="17" t="s">
        <v>18</v>
      </c>
      <c r="C54" s="101">
        <v>196</v>
      </c>
      <c r="D54" s="101">
        <v>202</v>
      </c>
      <c r="E54" s="102">
        <v>204</v>
      </c>
      <c r="F54" s="103">
        <v>205</v>
      </c>
      <c r="G54" s="102">
        <v>206</v>
      </c>
      <c r="H54" s="103">
        <v>207</v>
      </c>
      <c r="I54" s="102">
        <v>208</v>
      </c>
      <c r="J54" s="103">
        <v>209</v>
      </c>
      <c r="K54" s="102">
        <v>210</v>
      </c>
      <c r="L54" s="40"/>
    </row>
    <row r="55" spans="1:12" ht="24.75" customHeight="1">
      <c r="A55" s="19" t="s">
        <v>55</v>
      </c>
      <c r="B55" s="17" t="s">
        <v>18</v>
      </c>
      <c r="C55" s="101">
        <v>133</v>
      </c>
      <c r="D55" s="101">
        <v>133</v>
      </c>
      <c r="E55" s="102">
        <v>131</v>
      </c>
      <c r="F55" s="103">
        <v>133</v>
      </c>
      <c r="G55" s="102">
        <v>135</v>
      </c>
      <c r="H55" s="103">
        <v>135</v>
      </c>
      <c r="I55" s="102">
        <v>137</v>
      </c>
      <c r="J55" s="103">
        <v>137</v>
      </c>
      <c r="K55" s="102">
        <v>139</v>
      </c>
      <c r="L55" s="40"/>
    </row>
    <row r="56" spans="1:12" ht="22.5" customHeight="1">
      <c r="A56" s="19" t="s">
        <v>56</v>
      </c>
      <c r="B56" s="17" t="s">
        <v>18</v>
      </c>
      <c r="C56" s="101">
        <v>0</v>
      </c>
      <c r="D56" s="101">
        <v>0</v>
      </c>
      <c r="E56" s="102">
        <v>0</v>
      </c>
      <c r="F56" s="103">
        <v>0</v>
      </c>
      <c r="G56" s="102">
        <v>0</v>
      </c>
      <c r="H56" s="103">
        <v>0</v>
      </c>
      <c r="I56" s="102">
        <v>0</v>
      </c>
      <c r="J56" s="103">
        <v>0</v>
      </c>
      <c r="K56" s="102">
        <v>0</v>
      </c>
      <c r="L56" s="40"/>
    </row>
    <row r="57" spans="1:12" ht="21" customHeight="1">
      <c r="A57" s="19" t="s">
        <v>57</v>
      </c>
      <c r="B57" s="17" t="s">
        <v>18</v>
      </c>
      <c r="C57" s="101">
        <v>3</v>
      </c>
      <c r="D57" s="101">
        <v>3</v>
      </c>
      <c r="E57" s="102">
        <v>3</v>
      </c>
      <c r="F57" s="103">
        <v>3</v>
      </c>
      <c r="G57" s="102">
        <v>3</v>
      </c>
      <c r="H57" s="103">
        <v>3</v>
      </c>
      <c r="I57" s="102">
        <v>3</v>
      </c>
      <c r="J57" s="103">
        <v>3</v>
      </c>
      <c r="K57" s="102">
        <v>3</v>
      </c>
      <c r="L57" s="40"/>
    </row>
    <row r="58" spans="1:12" ht="34.5" customHeight="1">
      <c r="A58" s="16" t="s">
        <v>58</v>
      </c>
      <c r="B58" s="17" t="s">
        <v>59</v>
      </c>
      <c r="C58" s="21">
        <f t="shared" ref="C58:K58" si="4">IF((ISERROR(C52/C143)),0,(C52/C143)*100)</f>
        <v>17.843583902809414</v>
      </c>
      <c r="D58" s="21">
        <f t="shared" si="4"/>
        <v>17.76332899869961</v>
      </c>
      <c r="E58" s="43">
        <f t="shared" si="4"/>
        <v>17.983149025803055</v>
      </c>
      <c r="F58" s="47">
        <f t="shared" si="4"/>
        <v>18.234826398091705</v>
      </c>
      <c r="G58" s="43">
        <f t="shared" si="4"/>
        <v>18.265682656826566</v>
      </c>
      <c r="H58" s="47">
        <f t="shared" si="4"/>
        <v>18.546231961517908</v>
      </c>
      <c r="I58" s="43">
        <f t="shared" si="4"/>
        <v>18.550955414012737</v>
      </c>
      <c r="J58" s="47">
        <f t="shared" si="4"/>
        <v>18.842530282637952</v>
      </c>
      <c r="K58" s="43">
        <f t="shared" si="4"/>
        <v>18.84019241047568</v>
      </c>
      <c r="L58" s="40"/>
    </row>
    <row r="59" spans="1:12" ht="54" customHeight="1">
      <c r="A59" s="16" t="s">
        <v>60</v>
      </c>
      <c r="B59" s="17" t="s">
        <v>18</v>
      </c>
      <c r="C59" s="107">
        <v>2064</v>
      </c>
      <c r="D59" s="108">
        <v>1987</v>
      </c>
      <c r="E59" s="109">
        <v>1998</v>
      </c>
      <c r="F59" s="110">
        <v>2003</v>
      </c>
      <c r="G59" s="109">
        <v>2005</v>
      </c>
      <c r="H59" s="110">
        <v>2008</v>
      </c>
      <c r="I59" s="109">
        <v>2010</v>
      </c>
      <c r="J59" s="110">
        <v>2013</v>
      </c>
      <c r="K59" s="109">
        <v>2015</v>
      </c>
      <c r="L59" s="40"/>
    </row>
    <row r="60" spans="1:12" ht="48.75" customHeight="1">
      <c r="A60" s="16" t="s">
        <v>61</v>
      </c>
      <c r="B60" s="17" t="s">
        <v>18</v>
      </c>
      <c r="C60" s="107">
        <v>2440</v>
      </c>
      <c r="D60" s="108">
        <v>2332</v>
      </c>
      <c r="E60" s="109">
        <v>2346</v>
      </c>
      <c r="F60" s="110">
        <v>2353</v>
      </c>
      <c r="G60" s="109">
        <v>2357</v>
      </c>
      <c r="H60" s="110">
        <v>2360</v>
      </c>
      <c r="I60" s="109">
        <v>2364</v>
      </c>
      <c r="J60" s="110">
        <v>2367</v>
      </c>
      <c r="K60" s="109">
        <v>2371</v>
      </c>
      <c r="L60" s="40"/>
    </row>
    <row r="61" spans="1:12" ht="29.25" customHeight="1">
      <c r="A61" s="16" t="s">
        <v>62</v>
      </c>
      <c r="B61" s="17" t="s">
        <v>18</v>
      </c>
      <c r="C61" s="107">
        <v>376</v>
      </c>
      <c r="D61" s="108">
        <v>345</v>
      </c>
      <c r="E61" s="109">
        <v>348</v>
      </c>
      <c r="F61" s="110">
        <v>350</v>
      </c>
      <c r="G61" s="109">
        <v>352</v>
      </c>
      <c r="H61" s="110">
        <v>352</v>
      </c>
      <c r="I61" s="109">
        <v>354</v>
      </c>
      <c r="J61" s="110">
        <v>354</v>
      </c>
      <c r="K61" s="109">
        <v>356</v>
      </c>
      <c r="L61" s="40"/>
    </row>
    <row r="62" spans="1:12" ht="23.25" customHeight="1">
      <c r="A62" s="28" t="s">
        <v>63</v>
      </c>
      <c r="B62" s="29" t="s">
        <v>22</v>
      </c>
      <c r="C62" s="44">
        <f t="shared" ref="C62:K62" si="5">IF((ISERROR(C9/C141*10000)),0,(C9/C141*10000))</f>
        <v>271.28862094951018</v>
      </c>
      <c r="D62" s="44">
        <f t="shared" si="5"/>
        <v>282.00044062568844</v>
      </c>
      <c r="E62" s="45">
        <f t="shared" si="5"/>
        <v>291.47982062780272</v>
      </c>
      <c r="F62" s="48">
        <f t="shared" si="5"/>
        <v>299.65556831228474</v>
      </c>
      <c r="G62" s="45">
        <f t="shared" si="5"/>
        <v>301.74391922900412</v>
      </c>
      <c r="H62" s="48">
        <f t="shared" si="5"/>
        <v>310.58823529411762</v>
      </c>
      <c r="I62" s="45">
        <f t="shared" si="5"/>
        <v>312.42659149635892</v>
      </c>
      <c r="J62" s="48">
        <f t="shared" si="5"/>
        <v>321.60925078294383</v>
      </c>
      <c r="K62" s="45">
        <f t="shared" si="5"/>
        <v>323.23960586397499</v>
      </c>
      <c r="L62" s="51"/>
    </row>
    <row r="63" spans="1:12" ht="24.75" customHeight="1">
      <c r="A63" s="31" t="s">
        <v>64</v>
      </c>
      <c r="B63" s="32" t="s">
        <v>65</v>
      </c>
      <c r="C63" s="52">
        <f t="shared" ref="C63:K63" si="6">C64+C82+C102+C103</f>
        <v>757478</v>
      </c>
      <c r="D63" s="52">
        <f t="shared" si="6"/>
        <v>853434.9</v>
      </c>
      <c r="E63" s="53">
        <f t="shared" si="6"/>
        <v>865489.8</v>
      </c>
      <c r="F63" s="55">
        <f t="shared" si="6"/>
        <v>867365.8</v>
      </c>
      <c r="G63" s="53">
        <f t="shared" si="6"/>
        <v>867967.9</v>
      </c>
      <c r="H63" s="55">
        <f t="shared" si="6"/>
        <v>870468</v>
      </c>
      <c r="I63" s="53">
        <f t="shared" si="6"/>
        <v>870692.7</v>
      </c>
      <c r="J63" s="55">
        <f t="shared" si="6"/>
        <v>872984.4</v>
      </c>
      <c r="K63" s="56">
        <f t="shared" si="6"/>
        <v>873868.4</v>
      </c>
      <c r="L63" s="50"/>
    </row>
    <row r="64" spans="1:12" s="5" customFormat="1" ht="42.75" customHeight="1">
      <c r="A64" s="19" t="s">
        <v>66</v>
      </c>
      <c r="B64" s="17" t="s">
        <v>67</v>
      </c>
      <c r="C64" s="80">
        <f t="shared" si="1"/>
        <v>564068</v>
      </c>
      <c r="D64" s="80">
        <f t="shared" si="1"/>
        <v>659380.9</v>
      </c>
      <c r="E64" s="81">
        <f t="shared" si="1"/>
        <v>671078.80000000005</v>
      </c>
      <c r="F64" s="82">
        <f t="shared" si="1"/>
        <v>672767.8</v>
      </c>
      <c r="G64" s="81">
        <f t="shared" si="1"/>
        <v>673206.9</v>
      </c>
      <c r="H64" s="82">
        <f t="shared" si="1"/>
        <v>675595</v>
      </c>
      <c r="I64" s="81">
        <f t="shared" si="1"/>
        <v>675656.7</v>
      </c>
      <c r="J64" s="82">
        <f t="shared" si="1"/>
        <v>677831.4</v>
      </c>
      <c r="K64" s="81">
        <f t="shared" si="1"/>
        <v>678552.4</v>
      </c>
      <c r="L64" s="40"/>
    </row>
    <row r="65" spans="1:12" ht="19.5" customHeight="1">
      <c r="A65" s="16" t="s">
        <v>23</v>
      </c>
      <c r="B65" s="17"/>
      <c r="C65" s="21"/>
      <c r="D65" s="21"/>
      <c r="E65" s="43"/>
      <c r="F65" s="47"/>
      <c r="G65" s="43"/>
      <c r="H65" s="47"/>
      <c r="I65" s="43"/>
      <c r="J65" s="47"/>
      <c r="K65" s="57"/>
      <c r="L65" s="86"/>
    </row>
    <row r="66" spans="1:12" ht="21.75" customHeight="1">
      <c r="A66" s="16" t="s">
        <v>24</v>
      </c>
      <c r="B66" s="17" t="s">
        <v>67</v>
      </c>
      <c r="C66" s="96">
        <v>101266</v>
      </c>
      <c r="D66" s="96">
        <v>118572.9</v>
      </c>
      <c r="E66" s="97">
        <v>121455.8</v>
      </c>
      <c r="F66" s="98">
        <v>121759.8</v>
      </c>
      <c r="G66" s="97">
        <v>121844.9</v>
      </c>
      <c r="H66" s="98">
        <v>122271</v>
      </c>
      <c r="I66" s="97">
        <v>122287.7</v>
      </c>
      <c r="J66" s="98">
        <v>122674.4</v>
      </c>
      <c r="K66" s="111">
        <v>122812.4</v>
      </c>
      <c r="L66" s="40"/>
    </row>
    <row r="67" spans="1:12" ht="19.5" customHeight="1">
      <c r="A67" s="16" t="s">
        <v>25</v>
      </c>
      <c r="B67" s="17" t="s">
        <v>67</v>
      </c>
      <c r="C67" s="101">
        <v>75815</v>
      </c>
      <c r="D67" s="101">
        <v>89551</v>
      </c>
      <c r="E67" s="102">
        <v>91540</v>
      </c>
      <c r="F67" s="103">
        <v>91780</v>
      </c>
      <c r="G67" s="102">
        <v>91842</v>
      </c>
      <c r="H67" s="103">
        <v>92167</v>
      </c>
      <c r="I67" s="102">
        <v>92182</v>
      </c>
      <c r="J67" s="103">
        <v>92478</v>
      </c>
      <c r="K67" s="112">
        <v>92578</v>
      </c>
      <c r="L67" s="85"/>
    </row>
    <row r="68" spans="1:12" ht="21" customHeight="1">
      <c r="A68" s="16" t="s">
        <v>26</v>
      </c>
      <c r="B68" s="17" t="s">
        <v>67</v>
      </c>
      <c r="C68" s="96">
        <v>0</v>
      </c>
      <c r="D68" s="96">
        <v>0</v>
      </c>
      <c r="E68" s="96">
        <v>0</v>
      </c>
      <c r="F68" s="96">
        <v>0</v>
      </c>
      <c r="G68" s="96">
        <v>0</v>
      </c>
      <c r="H68" s="96">
        <v>0</v>
      </c>
      <c r="I68" s="96">
        <v>0</v>
      </c>
      <c r="J68" s="96">
        <v>0</v>
      </c>
      <c r="K68" s="96">
        <v>0</v>
      </c>
      <c r="L68" s="40"/>
    </row>
    <row r="69" spans="1:12" ht="18" customHeight="1">
      <c r="A69" s="16" t="s">
        <v>43</v>
      </c>
      <c r="B69" s="17" t="s">
        <v>67</v>
      </c>
      <c r="C69" s="96">
        <v>0</v>
      </c>
      <c r="D69" s="96">
        <v>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40"/>
    </row>
    <row r="70" spans="1:12" ht="18" customHeight="1">
      <c r="A70" s="16" t="s">
        <v>44</v>
      </c>
      <c r="B70" s="17" t="s">
        <v>67</v>
      </c>
      <c r="C70" s="96">
        <v>0</v>
      </c>
      <c r="D70" s="96">
        <v>0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40"/>
    </row>
    <row r="71" spans="1:12" ht="18" customHeight="1">
      <c r="A71" s="16" t="s">
        <v>45</v>
      </c>
      <c r="B71" s="17" t="s">
        <v>67</v>
      </c>
      <c r="C71" s="96">
        <v>0</v>
      </c>
      <c r="D71" s="96">
        <v>0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40"/>
    </row>
    <row r="72" spans="1:12" ht="46.5" customHeight="1">
      <c r="A72" s="16" t="s">
        <v>30</v>
      </c>
      <c r="B72" s="17" t="s">
        <v>67</v>
      </c>
      <c r="C72" s="96">
        <v>75815</v>
      </c>
      <c r="D72" s="101">
        <v>89551</v>
      </c>
      <c r="E72" s="102">
        <v>91540</v>
      </c>
      <c r="F72" s="103">
        <v>91780</v>
      </c>
      <c r="G72" s="102">
        <v>91842</v>
      </c>
      <c r="H72" s="103">
        <v>92167</v>
      </c>
      <c r="I72" s="102">
        <v>92182</v>
      </c>
      <c r="J72" s="103">
        <v>92478</v>
      </c>
      <c r="K72" s="112">
        <v>92578</v>
      </c>
      <c r="L72" s="40"/>
    </row>
    <row r="73" spans="1:12" ht="23.25" customHeight="1">
      <c r="A73" s="16" t="s">
        <v>46</v>
      </c>
      <c r="B73" s="17" t="s">
        <v>67</v>
      </c>
      <c r="C73" s="96">
        <v>0</v>
      </c>
      <c r="D73" s="96">
        <v>0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40"/>
    </row>
    <row r="74" spans="1:12" ht="20.25" customHeight="1">
      <c r="A74" s="16" t="s">
        <v>32</v>
      </c>
      <c r="B74" s="17" t="s">
        <v>67</v>
      </c>
      <c r="C74" s="96">
        <v>0</v>
      </c>
      <c r="D74" s="96">
        <v>0</v>
      </c>
      <c r="E74" s="96"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40"/>
    </row>
    <row r="75" spans="1:12" ht="18" customHeight="1">
      <c r="A75" s="16" t="s">
        <v>33</v>
      </c>
      <c r="B75" s="17" t="s">
        <v>67</v>
      </c>
      <c r="C75" s="96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0</v>
      </c>
      <c r="L75" s="40"/>
    </row>
    <row r="76" spans="1:12" ht="21.75" customHeight="1">
      <c r="A76" s="16" t="s">
        <v>34</v>
      </c>
      <c r="B76" s="17" t="s">
        <v>67</v>
      </c>
      <c r="C76" s="96">
        <v>348480</v>
      </c>
      <c r="D76" s="96">
        <v>405585</v>
      </c>
      <c r="E76" s="97">
        <v>411661</v>
      </c>
      <c r="F76" s="98">
        <v>412690</v>
      </c>
      <c r="G76" s="97">
        <v>412953</v>
      </c>
      <c r="H76" s="98">
        <v>414423</v>
      </c>
      <c r="I76" s="97">
        <v>414449</v>
      </c>
      <c r="J76" s="98">
        <v>415791</v>
      </c>
      <c r="K76" s="111">
        <v>416225</v>
      </c>
      <c r="L76" s="40"/>
    </row>
    <row r="77" spans="1:12" ht="18" customHeight="1">
      <c r="A77" s="16" t="s">
        <v>35</v>
      </c>
      <c r="B77" s="17" t="s">
        <v>67</v>
      </c>
      <c r="C77" s="96">
        <v>757</v>
      </c>
      <c r="D77" s="96">
        <v>875</v>
      </c>
      <c r="E77" s="97">
        <v>896</v>
      </c>
      <c r="F77" s="98">
        <v>898</v>
      </c>
      <c r="G77" s="97">
        <v>899</v>
      </c>
      <c r="H77" s="98">
        <v>902</v>
      </c>
      <c r="I77" s="97">
        <v>903</v>
      </c>
      <c r="J77" s="98">
        <v>905</v>
      </c>
      <c r="K77" s="111">
        <v>906</v>
      </c>
      <c r="L77" s="40"/>
    </row>
    <row r="78" spans="1:12" ht="20.25" customHeight="1">
      <c r="A78" s="16" t="s">
        <v>36</v>
      </c>
      <c r="B78" s="17" t="s">
        <v>67</v>
      </c>
      <c r="C78" s="96">
        <v>9685</v>
      </c>
      <c r="D78" s="96">
        <v>11334</v>
      </c>
      <c r="E78" s="97">
        <v>11552</v>
      </c>
      <c r="F78" s="98">
        <v>11581</v>
      </c>
      <c r="G78" s="97">
        <v>11588</v>
      </c>
      <c r="H78" s="98">
        <v>11630</v>
      </c>
      <c r="I78" s="97">
        <v>11631</v>
      </c>
      <c r="J78" s="98">
        <v>11668</v>
      </c>
      <c r="K78" s="111">
        <v>11681</v>
      </c>
      <c r="L78" s="40"/>
    </row>
    <row r="79" spans="1:12" ht="21" customHeight="1">
      <c r="A79" s="16" t="s">
        <v>47</v>
      </c>
      <c r="B79" s="17" t="s">
        <v>67</v>
      </c>
      <c r="C79" s="96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40"/>
    </row>
    <row r="80" spans="1:12" ht="21" customHeight="1">
      <c r="A80" s="16" t="s">
        <v>38</v>
      </c>
      <c r="B80" s="17" t="s">
        <v>67</v>
      </c>
      <c r="C80" s="96">
        <v>0</v>
      </c>
      <c r="D80" s="96">
        <v>749</v>
      </c>
      <c r="E80" s="97">
        <v>763</v>
      </c>
      <c r="F80" s="98">
        <v>765</v>
      </c>
      <c r="G80" s="97">
        <v>766</v>
      </c>
      <c r="H80" s="98">
        <v>768</v>
      </c>
      <c r="I80" s="97">
        <v>769</v>
      </c>
      <c r="J80" s="98">
        <v>771</v>
      </c>
      <c r="K80" s="111">
        <v>772</v>
      </c>
      <c r="L80" s="40"/>
    </row>
    <row r="81" spans="1:12" ht="18" customHeight="1">
      <c r="A81" s="16" t="s">
        <v>39</v>
      </c>
      <c r="B81" s="17" t="s">
        <v>67</v>
      </c>
      <c r="C81" s="96">
        <v>28065</v>
      </c>
      <c r="D81" s="96">
        <v>32714</v>
      </c>
      <c r="E81" s="97">
        <v>33211</v>
      </c>
      <c r="F81" s="98">
        <v>33294</v>
      </c>
      <c r="G81" s="97">
        <v>33314</v>
      </c>
      <c r="H81" s="98">
        <v>33434</v>
      </c>
      <c r="I81" s="97">
        <v>33435</v>
      </c>
      <c r="J81" s="98">
        <v>33544</v>
      </c>
      <c r="K81" s="111">
        <v>33578</v>
      </c>
      <c r="L81" s="40"/>
    </row>
    <row r="82" spans="1:12" s="5" customFormat="1" ht="22.5" customHeight="1">
      <c r="A82" s="19" t="s">
        <v>68</v>
      </c>
      <c r="B82" s="17" t="s">
        <v>67</v>
      </c>
      <c r="C82" s="80">
        <f t="shared" si="2"/>
        <v>191160</v>
      </c>
      <c r="D82" s="80">
        <f t="shared" si="2"/>
        <v>191764</v>
      </c>
      <c r="E82" s="81">
        <f t="shared" si="2"/>
        <v>192081</v>
      </c>
      <c r="F82" s="82">
        <f t="shared" si="2"/>
        <v>192228</v>
      </c>
      <c r="G82" s="81">
        <f t="shared" si="2"/>
        <v>192381</v>
      </c>
      <c r="H82" s="82">
        <f t="shared" si="2"/>
        <v>192463</v>
      </c>
      <c r="I82" s="81">
        <f t="shared" si="2"/>
        <v>192616</v>
      </c>
      <c r="J82" s="82">
        <f t="shared" si="2"/>
        <v>192703</v>
      </c>
      <c r="K82" s="81">
        <f t="shared" si="2"/>
        <v>192856</v>
      </c>
      <c r="L82" s="40"/>
    </row>
    <row r="83" spans="1:12" s="5" customFormat="1" ht="16.5" customHeight="1">
      <c r="A83" s="16" t="s">
        <v>41</v>
      </c>
      <c r="B83" s="17"/>
      <c r="C83" s="21"/>
      <c r="D83" s="21"/>
      <c r="E83" s="43"/>
      <c r="F83" s="47"/>
      <c r="G83" s="43"/>
      <c r="H83" s="47"/>
      <c r="I83" s="43"/>
      <c r="J83" s="47"/>
      <c r="K83" s="57"/>
      <c r="L83" s="40"/>
    </row>
    <row r="84" spans="1:12" s="5" customFormat="1" ht="29.25" customHeight="1">
      <c r="A84" s="19" t="s">
        <v>69</v>
      </c>
      <c r="B84" s="17" t="s">
        <v>67</v>
      </c>
      <c r="C84" s="96">
        <v>0</v>
      </c>
      <c r="D84" s="96">
        <v>0</v>
      </c>
      <c r="E84" s="97">
        <v>0</v>
      </c>
      <c r="F84" s="98">
        <v>0</v>
      </c>
      <c r="G84" s="97">
        <v>0</v>
      </c>
      <c r="H84" s="98">
        <v>0</v>
      </c>
      <c r="I84" s="97">
        <v>0</v>
      </c>
      <c r="J84" s="98">
        <v>0</v>
      </c>
      <c r="K84" s="111">
        <v>0</v>
      </c>
      <c r="L84" s="40"/>
    </row>
    <row r="85" spans="1:12" ht="24.75" customHeight="1">
      <c r="A85" s="16" t="s">
        <v>70</v>
      </c>
      <c r="B85" s="17"/>
      <c r="C85" s="21"/>
      <c r="D85" s="21"/>
      <c r="E85" s="43"/>
      <c r="F85" s="47"/>
      <c r="G85" s="43"/>
      <c r="H85" s="47"/>
      <c r="I85" s="43"/>
      <c r="J85" s="47"/>
      <c r="K85" s="57"/>
      <c r="L85" s="40"/>
    </row>
    <row r="86" spans="1:12" ht="23.25" customHeight="1">
      <c r="A86" s="16" t="s">
        <v>24</v>
      </c>
      <c r="B86" s="17" t="s">
        <v>67</v>
      </c>
      <c r="C86" s="96">
        <v>27190</v>
      </c>
      <c r="D86" s="96">
        <v>27244</v>
      </c>
      <c r="E86" s="97">
        <v>27298</v>
      </c>
      <c r="F86" s="98">
        <v>27353</v>
      </c>
      <c r="G86" s="97">
        <v>27407</v>
      </c>
      <c r="H86" s="98">
        <v>27453</v>
      </c>
      <c r="I86" s="97">
        <v>27507</v>
      </c>
      <c r="J86" s="98">
        <v>27553</v>
      </c>
      <c r="K86" s="111">
        <v>27607</v>
      </c>
      <c r="L86" s="40"/>
    </row>
    <row r="87" spans="1:12" ht="19.5" customHeight="1">
      <c r="A87" s="16" t="s">
        <v>25</v>
      </c>
      <c r="B87" s="17" t="s">
        <v>67</v>
      </c>
      <c r="C87" s="101">
        <v>21320</v>
      </c>
      <c r="D87" s="96">
        <v>21384</v>
      </c>
      <c r="E87" s="102">
        <v>21607</v>
      </c>
      <c r="F87" s="103">
        <v>21672</v>
      </c>
      <c r="G87" s="102">
        <v>21737</v>
      </c>
      <c r="H87" s="103">
        <v>21773</v>
      </c>
      <c r="I87" s="102">
        <v>21838</v>
      </c>
      <c r="J87" s="103">
        <v>21874</v>
      </c>
      <c r="K87" s="112">
        <v>21939</v>
      </c>
      <c r="L87" s="85"/>
    </row>
    <row r="88" spans="1:12" ht="20.25" customHeight="1">
      <c r="A88" s="16" t="s">
        <v>26</v>
      </c>
      <c r="B88" s="17" t="s">
        <v>67</v>
      </c>
      <c r="C88" s="96">
        <v>0</v>
      </c>
      <c r="D88" s="96">
        <v>0</v>
      </c>
      <c r="E88" s="97">
        <v>180</v>
      </c>
      <c r="F88" s="98">
        <v>181</v>
      </c>
      <c r="G88" s="97">
        <v>182</v>
      </c>
      <c r="H88" s="98">
        <v>182</v>
      </c>
      <c r="I88" s="97">
        <v>183</v>
      </c>
      <c r="J88" s="98">
        <v>183</v>
      </c>
      <c r="K88" s="111">
        <v>184</v>
      </c>
      <c r="L88" s="40"/>
    </row>
    <row r="89" spans="1:12" ht="17.25" customHeight="1">
      <c r="A89" s="16" t="s">
        <v>27</v>
      </c>
      <c r="B89" s="17" t="s">
        <v>67</v>
      </c>
      <c r="C89" s="96">
        <v>0</v>
      </c>
      <c r="D89" s="96">
        <v>0</v>
      </c>
      <c r="E89" s="96">
        <v>0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40"/>
    </row>
    <row r="90" spans="1:12" ht="17.25" customHeight="1">
      <c r="A90" s="16" t="s">
        <v>28</v>
      </c>
      <c r="B90" s="17" t="s">
        <v>67</v>
      </c>
      <c r="C90" s="96">
        <v>0</v>
      </c>
      <c r="D90" s="96">
        <v>0</v>
      </c>
      <c r="E90" s="96">
        <v>0</v>
      </c>
      <c r="F90" s="96">
        <v>0</v>
      </c>
      <c r="G90" s="96">
        <v>0</v>
      </c>
      <c r="H90" s="96">
        <v>0</v>
      </c>
      <c r="I90" s="96">
        <v>0</v>
      </c>
      <c r="J90" s="96">
        <v>0</v>
      </c>
      <c r="K90" s="96">
        <v>0</v>
      </c>
      <c r="L90" s="40"/>
    </row>
    <row r="91" spans="1:12" ht="17.25" customHeight="1">
      <c r="A91" s="16" t="s">
        <v>29</v>
      </c>
      <c r="B91" s="17" t="s">
        <v>67</v>
      </c>
      <c r="C91" s="96">
        <v>0</v>
      </c>
      <c r="D91" s="96">
        <v>0</v>
      </c>
      <c r="E91" s="96">
        <v>0</v>
      </c>
      <c r="F91" s="96">
        <v>0</v>
      </c>
      <c r="G91" s="96">
        <v>0</v>
      </c>
      <c r="H91" s="96">
        <v>0</v>
      </c>
      <c r="I91" s="96">
        <v>0</v>
      </c>
      <c r="J91" s="96">
        <v>0</v>
      </c>
      <c r="K91" s="96">
        <v>0</v>
      </c>
      <c r="L91" s="40"/>
    </row>
    <row r="92" spans="1:12" ht="44.25" customHeight="1">
      <c r="A92" s="16" t="s">
        <v>30</v>
      </c>
      <c r="B92" s="17" t="s">
        <v>67</v>
      </c>
      <c r="C92" s="96">
        <v>21320</v>
      </c>
      <c r="D92" s="96">
        <v>21384</v>
      </c>
      <c r="E92" s="97">
        <v>21427</v>
      </c>
      <c r="F92" s="98">
        <v>21491</v>
      </c>
      <c r="G92" s="97">
        <v>21555</v>
      </c>
      <c r="H92" s="98">
        <v>21591</v>
      </c>
      <c r="I92" s="97">
        <v>21655</v>
      </c>
      <c r="J92" s="98">
        <v>21691</v>
      </c>
      <c r="K92" s="111">
        <v>21755</v>
      </c>
      <c r="L92" s="40"/>
    </row>
    <row r="93" spans="1:12" ht="26.25" customHeight="1">
      <c r="A93" s="16" t="s">
        <v>46</v>
      </c>
      <c r="B93" s="17" t="s">
        <v>67</v>
      </c>
      <c r="C93" s="96">
        <v>0</v>
      </c>
      <c r="D93" s="96">
        <v>0</v>
      </c>
      <c r="E93" s="96">
        <v>0</v>
      </c>
      <c r="F93" s="96">
        <v>0</v>
      </c>
      <c r="G93" s="96">
        <v>0</v>
      </c>
      <c r="H93" s="96">
        <v>0</v>
      </c>
      <c r="I93" s="96">
        <v>0</v>
      </c>
      <c r="J93" s="96">
        <v>0</v>
      </c>
      <c r="K93" s="96">
        <v>0</v>
      </c>
      <c r="L93" s="40"/>
    </row>
    <row r="94" spans="1:12" ht="24" customHeight="1">
      <c r="A94" s="16" t="s">
        <v>32</v>
      </c>
      <c r="B94" s="17" t="s">
        <v>67</v>
      </c>
      <c r="C94" s="96">
        <v>0</v>
      </c>
      <c r="D94" s="96">
        <v>0</v>
      </c>
      <c r="E94" s="96">
        <v>0</v>
      </c>
      <c r="F94" s="96">
        <v>0</v>
      </c>
      <c r="G94" s="96">
        <v>0</v>
      </c>
      <c r="H94" s="96">
        <v>0</v>
      </c>
      <c r="I94" s="96">
        <v>0</v>
      </c>
      <c r="J94" s="96">
        <v>0</v>
      </c>
      <c r="K94" s="96">
        <v>0</v>
      </c>
      <c r="L94" s="40"/>
    </row>
    <row r="95" spans="1:12" ht="17.25" customHeight="1">
      <c r="A95" s="16" t="s">
        <v>33</v>
      </c>
      <c r="B95" s="17" t="s">
        <v>67</v>
      </c>
      <c r="C95" s="96">
        <v>0</v>
      </c>
      <c r="D95" s="96">
        <v>247</v>
      </c>
      <c r="E95" s="97">
        <v>249</v>
      </c>
      <c r="F95" s="98">
        <v>251</v>
      </c>
      <c r="G95" s="97">
        <v>253</v>
      </c>
      <c r="H95" s="98">
        <v>253</v>
      </c>
      <c r="I95" s="97">
        <v>255</v>
      </c>
      <c r="J95" s="98">
        <v>255</v>
      </c>
      <c r="K95" s="111">
        <v>257</v>
      </c>
      <c r="L95" s="40"/>
    </row>
    <row r="96" spans="1:12" ht="24" customHeight="1">
      <c r="A96" s="16" t="s">
        <v>34</v>
      </c>
      <c r="B96" s="17" t="s">
        <v>67</v>
      </c>
      <c r="C96" s="96">
        <v>103560</v>
      </c>
      <c r="D96" s="96">
        <v>103575</v>
      </c>
      <c r="E96" s="97">
        <v>103585</v>
      </c>
      <c r="F96" s="98">
        <v>103595</v>
      </c>
      <c r="G96" s="97">
        <v>103605</v>
      </c>
      <c r="H96" s="98">
        <v>103605</v>
      </c>
      <c r="I96" s="97">
        <v>103615</v>
      </c>
      <c r="J96" s="98">
        <v>103615</v>
      </c>
      <c r="K96" s="111">
        <v>103625</v>
      </c>
      <c r="L96" s="40"/>
    </row>
    <row r="97" spans="1:12" ht="17.25" customHeight="1">
      <c r="A97" s="16" t="s">
        <v>35</v>
      </c>
      <c r="B97" s="17" t="s">
        <v>67</v>
      </c>
      <c r="C97" s="96">
        <v>7660</v>
      </c>
      <c r="D97" s="96">
        <v>7665</v>
      </c>
      <c r="E97" s="97">
        <v>7670</v>
      </c>
      <c r="F97" s="98">
        <v>7675</v>
      </c>
      <c r="G97" s="97">
        <v>7680</v>
      </c>
      <c r="H97" s="98">
        <v>7680</v>
      </c>
      <c r="I97" s="97">
        <v>7685</v>
      </c>
      <c r="J97" s="98">
        <v>7685</v>
      </c>
      <c r="K97" s="111">
        <v>7690</v>
      </c>
      <c r="L97" s="40"/>
    </row>
    <row r="98" spans="1:12" ht="23.25" customHeight="1">
      <c r="A98" s="16" t="s">
        <v>36</v>
      </c>
      <c r="B98" s="17" t="s">
        <v>67</v>
      </c>
      <c r="C98" s="96">
        <v>2300</v>
      </c>
      <c r="D98" s="96">
        <v>2315</v>
      </c>
      <c r="E98" s="97">
        <v>2325</v>
      </c>
      <c r="F98" s="98">
        <v>2330</v>
      </c>
      <c r="G98" s="97">
        <v>2335</v>
      </c>
      <c r="H98" s="98">
        <v>2335</v>
      </c>
      <c r="I98" s="97">
        <v>2340</v>
      </c>
      <c r="J98" s="98">
        <v>2340</v>
      </c>
      <c r="K98" s="111">
        <v>2345</v>
      </c>
      <c r="L98" s="40"/>
    </row>
    <row r="99" spans="1:12" ht="27.75" customHeight="1">
      <c r="A99" s="16" t="s">
        <v>47</v>
      </c>
      <c r="B99" s="17" t="s">
        <v>67</v>
      </c>
      <c r="C99" s="96">
        <v>0</v>
      </c>
      <c r="D99" s="96">
        <v>115</v>
      </c>
      <c r="E99" s="97">
        <v>120</v>
      </c>
      <c r="F99" s="98">
        <v>120</v>
      </c>
      <c r="G99" s="97">
        <v>125</v>
      </c>
      <c r="H99" s="98">
        <v>125</v>
      </c>
      <c r="I99" s="97">
        <v>130</v>
      </c>
      <c r="J99" s="98">
        <v>130</v>
      </c>
      <c r="K99" s="111">
        <v>135</v>
      </c>
      <c r="L99" s="40"/>
    </row>
    <row r="100" spans="1:12" ht="24" customHeight="1">
      <c r="A100" s="16" t="s">
        <v>38</v>
      </c>
      <c r="B100" s="17" t="s">
        <v>67</v>
      </c>
      <c r="C100" s="96">
        <v>0</v>
      </c>
      <c r="D100" s="96">
        <v>83</v>
      </c>
      <c r="E100" s="97">
        <v>85</v>
      </c>
      <c r="F100" s="98">
        <v>85</v>
      </c>
      <c r="G100" s="97">
        <v>87</v>
      </c>
      <c r="H100" s="98">
        <v>87</v>
      </c>
      <c r="I100" s="97">
        <v>89</v>
      </c>
      <c r="J100" s="98">
        <v>89</v>
      </c>
      <c r="K100" s="111">
        <v>91</v>
      </c>
      <c r="L100" s="40"/>
    </row>
    <row r="101" spans="1:12" ht="17.25" customHeight="1">
      <c r="A101" s="16" t="s">
        <v>39</v>
      </c>
      <c r="B101" s="17" t="s">
        <v>67</v>
      </c>
      <c r="C101" s="96">
        <v>29130</v>
      </c>
      <c r="D101" s="96">
        <v>29136</v>
      </c>
      <c r="E101" s="97">
        <v>29142</v>
      </c>
      <c r="F101" s="98">
        <v>29147</v>
      </c>
      <c r="G101" s="97">
        <v>29152</v>
      </c>
      <c r="H101" s="98">
        <v>29152</v>
      </c>
      <c r="I101" s="97">
        <v>29157</v>
      </c>
      <c r="J101" s="98">
        <v>29162</v>
      </c>
      <c r="K101" s="111">
        <v>29167</v>
      </c>
      <c r="L101" s="40"/>
    </row>
    <row r="102" spans="1:12" s="5" customFormat="1" ht="22.5" customHeight="1">
      <c r="A102" s="19" t="s">
        <v>71</v>
      </c>
      <c r="B102" s="17" t="s">
        <v>67</v>
      </c>
      <c r="C102" s="96">
        <v>0</v>
      </c>
      <c r="D102" s="96">
        <v>0</v>
      </c>
      <c r="E102" s="96">
        <v>0</v>
      </c>
      <c r="F102" s="96">
        <v>0</v>
      </c>
      <c r="G102" s="96">
        <v>0</v>
      </c>
      <c r="H102" s="96">
        <v>0</v>
      </c>
      <c r="I102" s="96">
        <v>0</v>
      </c>
      <c r="J102" s="96">
        <v>0</v>
      </c>
      <c r="K102" s="96">
        <v>0</v>
      </c>
      <c r="L102" s="40"/>
    </row>
    <row r="103" spans="1:12" s="5" customFormat="1" ht="22.5" customHeight="1">
      <c r="A103" s="19" t="s">
        <v>72</v>
      </c>
      <c r="B103" s="17" t="s">
        <v>67</v>
      </c>
      <c r="C103" s="96">
        <v>2250</v>
      </c>
      <c r="D103" s="96">
        <v>2290</v>
      </c>
      <c r="E103" s="97">
        <v>2330</v>
      </c>
      <c r="F103" s="98">
        <v>2370</v>
      </c>
      <c r="G103" s="97">
        <v>2380</v>
      </c>
      <c r="H103" s="98">
        <v>2410</v>
      </c>
      <c r="I103" s="97">
        <v>2420</v>
      </c>
      <c r="J103" s="98">
        <v>2450</v>
      </c>
      <c r="K103" s="111">
        <v>2460</v>
      </c>
      <c r="L103" s="40"/>
    </row>
    <row r="104" spans="1:12" s="5" customFormat="1" ht="19.5" customHeight="1">
      <c r="A104" s="54" t="s">
        <v>73</v>
      </c>
      <c r="B104" s="29" t="s">
        <v>67</v>
      </c>
      <c r="C104" s="104">
        <v>57095</v>
      </c>
      <c r="D104" s="104">
        <v>60522</v>
      </c>
      <c r="E104" s="105">
        <v>62759</v>
      </c>
      <c r="F104" s="106">
        <v>64384</v>
      </c>
      <c r="G104" s="105">
        <v>64581</v>
      </c>
      <c r="H104" s="106">
        <v>66014</v>
      </c>
      <c r="I104" s="105">
        <v>66211</v>
      </c>
      <c r="J104" s="106">
        <v>67647</v>
      </c>
      <c r="K104" s="113">
        <v>67846</v>
      </c>
      <c r="L104" s="51"/>
    </row>
    <row r="105" spans="1:12" ht="28.5" customHeight="1">
      <c r="A105" s="31" t="s">
        <v>74</v>
      </c>
      <c r="B105" s="32" t="s">
        <v>65</v>
      </c>
      <c r="C105" s="52">
        <f t="shared" ref="C105:K105" si="7">C106+C107+C110+C111</f>
        <v>278976</v>
      </c>
      <c r="D105" s="52">
        <f t="shared" si="7"/>
        <v>279997</v>
      </c>
      <c r="E105" s="53">
        <f t="shared" si="7"/>
        <v>280860</v>
      </c>
      <c r="F105" s="55">
        <f t="shared" si="7"/>
        <v>281660</v>
      </c>
      <c r="G105" s="53">
        <f t="shared" si="7"/>
        <v>281966</v>
      </c>
      <c r="H105" s="55">
        <f t="shared" si="7"/>
        <v>282530</v>
      </c>
      <c r="I105" s="53">
        <f t="shared" si="7"/>
        <v>282908</v>
      </c>
      <c r="J105" s="55">
        <f t="shared" si="7"/>
        <v>283405</v>
      </c>
      <c r="K105" s="53">
        <f t="shared" si="7"/>
        <v>283858</v>
      </c>
      <c r="L105" s="50"/>
    </row>
    <row r="106" spans="1:12" ht="42.75" customHeight="1">
      <c r="A106" s="19" t="s">
        <v>75</v>
      </c>
      <c r="B106" s="17" t="s">
        <v>67</v>
      </c>
      <c r="C106" s="96">
        <v>213217</v>
      </c>
      <c r="D106" s="96">
        <v>214030</v>
      </c>
      <c r="E106" s="97">
        <v>214784</v>
      </c>
      <c r="F106" s="98">
        <v>215534</v>
      </c>
      <c r="G106" s="97">
        <v>215787</v>
      </c>
      <c r="H106" s="98">
        <v>216323</v>
      </c>
      <c r="I106" s="97">
        <v>216648</v>
      </c>
      <c r="J106" s="98">
        <v>217115</v>
      </c>
      <c r="K106" s="97">
        <v>217516</v>
      </c>
      <c r="L106" s="40"/>
    </row>
    <row r="107" spans="1:12" ht="24" customHeight="1">
      <c r="A107" s="19" t="s">
        <v>76</v>
      </c>
      <c r="B107" s="17" t="s">
        <v>67</v>
      </c>
      <c r="C107" s="96">
        <v>65759</v>
      </c>
      <c r="D107" s="96">
        <v>65967</v>
      </c>
      <c r="E107" s="97">
        <v>66076</v>
      </c>
      <c r="F107" s="98">
        <v>66126</v>
      </c>
      <c r="G107" s="97">
        <v>66179</v>
      </c>
      <c r="H107" s="98">
        <v>66207</v>
      </c>
      <c r="I107" s="97">
        <v>66260</v>
      </c>
      <c r="J107" s="98">
        <v>66290</v>
      </c>
      <c r="K107" s="97">
        <v>66342</v>
      </c>
      <c r="L107" s="40"/>
    </row>
    <row r="108" spans="1:12" ht="11.25" customHeight="1">
      <c r="A108" s="16" t="s">
        <v>41</v>
      </c>
      <c r="B108" s="17"/>
      <c r="C108" s="92"/>
      <c r="D108" s="92"/>
      <c r="E108" s="93"/>
      <c r="F108" s="94"/>
      <c r="G108" s="93"/>
      <c r="H108" s="94"/>
      <c r="I108" s="93"/>
      <c r="J108" s="94"/>
      <c r="K108" s="93"/>
      <c r="L108" s="40"/>
    </row>
    <row r="109" spans="1:12" ht="29.25" customHeight="1">
      <c r="A109" s="20" t="s">
        <v>77</v>
      </c>
      <c r="B109" s="17" t="s">
        <v>67</v>
      </c>
      <c r="C109" s="96">
        <v>0</v>
      </c>
      <c r="D109" s="96">
        <v>0</v>
      </c>
      <c r="E109" s="96">
        <v>0</v>
      </c>
      <c r="F109" s="96">
        <v>0</v>
      </c>
      <c r="G109" s="96">
        <v>0</v>
      </c>
      <c r="H109" s="96">
        <v>0</v>
      </c>
      <c r="I109" s="96">
        <v>0</v>
      </c>
      <c r="J109" s="96">
        <v>0</v>
      </c>
      <c r="K109" s="96">
        <v>0</v>
      </c>
      <c r="L109" s="40"/>
    </row>
    <row r="110" spans="1:12" ht="22.5" customHeight="1">
      <c r="A110" s="20" t="s">
        <v>78</v>
      </c>
      <c r="B110" s="17" t="s">
        <v>67</v>
      </c>
      <c r="C110" s="96">
        <v>0</v>
      </c>
      <c r="D110" s="96">
        <v>0</v>
      </c>
      <c r="E110" s="96"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40"/>
    </row>
    <row r="111" spans="1:12" ht="22.5" customHeight="1">
      <c r="A111" s="20" t="s">
        <v>79</v>
      </c>
      <c r="B111" s="17" t="s">
        <v>67</v>
      </c>
      <c r="C111" s="96">
        <v>0</v>
      </c>
      <c r="D111" s="96">
        <v>0</v>
      </c>
      <c r="E111" s="96"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40"/>
    </row>
    <row r="112" spans="1:12" ht="30" customHeight="1">
      <c r="A112" s="54" t="s">
        <v>80</v>
      </c>
      <c r="B112" s="29" t="s">
        <v>67</v>
      </c>
      <c r="C112" s="104">
        <v>22838</v>
      </c>
      <c r="D112" s="104">
        <v>24209</v>
      </c>
      <c r="E112" s="105">
        <v>25104</v>
      </c>
      <c r="F112" s="106">
        <v>25754</v>
      </c>
      <c r="G112" s="105">
        <v>25832</v>
      </c>
      <c r="H112" s="106">
        <v>26406</v>
      </c>
      <c r="I112" s="105">
        <v>26484</v>
      </c>
      <c r="J112" s="106">
        <v>27059</v>
      </c>
      <c r="K112" s="105">
        <v>27138</v>
      </c>
      <c r="L112" s="51"/>
    </row>
    <row r="113" spans="1:12" ht="27" customHeight="1">
      <c r="A113" s="31" t="s">
        <v>81</v>
      </c>
      <c r="B113" s="32" t="s">
        <v>67</v>
      </c>
      <c r="C113" s="52">
        <f t="shared" ref="C113:K113" si="8">C115+C116+C119+C120</f>
        <v>7700</v>
      </c>
      <c r="D113" s="52">
        <f t="shared" si="8"/>
        <v>8100</v>
      </c>
      <c r="E113" s="53">
        <f t="shared" si="8"/>
        <v>8500</v>
      </c>
      <c r="F113" s="55">
        <f t="shared" si="8"/>
        <v>9000</v>
      </c>
      <c r="G113" s="53">
        <f t="shared" si="8"/>
        <v>9200</v>
      </c>
      <c r="H113" s="55">
        <f t="shared" si="8"/>
        <v>9500</v>
      </c>
      <c r="I113" s="53">
        <f t="shared" si="8"/>
        <v>9800</v>
      </c>
      <c r="J113" s="55">
        <f t="shared" si="8"/>
        <v>10000</v>
      </c>
      <c r="K113" s="53">
        <f t="shared" si="8"/>
        <v>10300</v>
      </c>
      <c r="L113" s="58"/>
    </row>
    <row r="114" spans="1:12" ht="15" customHeight="1">
      <c r="A114" s="16" t="s">
        <v>82</v>
      </c>
      <c r="B114" s="17"/>
      <c r="C114" s="22"/>
      <c r="D114" s="22"/>
      <c r="E114" s="59"/>
      <c r="F114" s="60"/>
      <c r="G114" s="59"/>
      <c r="H114" s="60"/>
      <c r="I114" s="59"/>
      <c r="J114" s="60"/>
      <c r="K114" s="59"/>
      <c r="L114" s="40"/>
    </row>
    <row r="115" spans="1:12" ht="40.5" customHeight="1">
      <c r="A115" s="19" t="s">
        <v>83</v>
      </c>
      <c r="B115" s="17" t="s">
        <v>67</v>
      </c>
      <c r="C115" s="95">
        <v>6200</v>
      </c>
      <c r="D115" s="96">
        <v>6400</v>
      </c>
      <c r="E115" s="97">
        <v>6600</v>
      </c>
      <c r="F115" s="98">
        <v>6800</v>
      </c>
      <c r="G115" s="97">
        <v>6900</v>
      </c>
      <c r="H115" s="98">
        <v>7000</v>
      </c>
      <c r="I115" s="97">
        <v>7100</v>
      </c>
      <c r="J115" s="98">
        <v>7200</v>
      </c>
      <c r="K115" s="97">
        <v>7300</v>
      </c>
      <c r="L115" s="40"/>
    </row>
    <row r="116" spans="1:12" ht="19.5" customHeight="1">
      <c r="A116" s="19" t="s">
        <v>84</v>
      </c>
      <c r="B116" s="17" t="s">
        <v>67</v>
      </c>
      <c r="C116" s="95">
        <v>1500</v>
      </c>
      <c r="D116" s="96">
        <v>1700</v>
      </c>
      <c r="E116" s="97">
        <v>1900</v>
      </c>
      <c r="F116" s="98">
        <v>2200</v>
      </c>
      <c r="G116" s="97">
        <v>2300</v>
      </c>
      <c r="H116" s="98">
        <v>2500</v>
      </c>
      <c r="I116" s="97">
        <v>2700</v>
      </c>
      <c r="J116" s="98">
        <v>2800</v>
      </c>
      <c r="K116" s="97">
        <v>3000</v>
      </c>
      <c r="L116" s="40"/>
    </row>
    <row r="117" spans="1:12" ht="14.25" customHeight="1">
      <c r="A117" s="16" t="s">
        <v>41</v>
      </c>
      <c r="B117" s="17"/>
      <c r="C117" s="95"/>
      <c r="D117" s="96"/>
      <c r="E117" s="97"/>
      <c r="F117" s="98"/>
      <c r="G117" s="97"/>
      <c r="H117" s="98"/>
      <c r="I117" s="97"/>
      <c r="J117" s="98"/>
      <c r="K117" s="97"/>
      <c r="L117" s="40"/>
    </row>
    <row r="118" spans="1:12" ht="29.25" customHeight="1">
      <c r="A118" s="20" t="s">
        <v>85</v>
      </c>
      <c r="B118" s="17" t="s">
        <v>67</v>
      </c>
      <c r="C118" s="95">
        <v>0</v>
      </c>
      <c r="D118" s="96">
        <v>0</v>
      </c>
      <c r="E118" s="97">
        <v>0</v>
      </c>
      <c r="F118" s="98">
        <v>0</v>
      </c>
      <c r="G118" s="97">
        <v>0</v>
      </c>
      <c r="H118" s="98">
        <v>0</v>
      </c>
      <c r="I118" s="97">
        <v>0</v>
      </c>
      <c r="J118" s="98">
        <v>0</v>
      </c>
      <c r="K118" s="97">
        <v>0</v>
      </c>
      <c r="L118" s="40"/>
    </row>
    <row r="119" spans="1:12" ht="22.5" customHeight="1">
      <c r="A119" s="20" t="s">
        <v>86</v>
      </c>
      <c r="B119" s="17" t="s">
        <v>67</v>
      </c>
      <c r="C119" s="95">
        <v>0</v>
      </c>
      <c r="D119" s="96">
        <v>0</v>
      </c>
      <c r="E119" s="97">
        <v>0</v>
      </c>
      <c r="F119" s="98">
        <v>0</v>
      </c>
      <c r="G119" s="97">
        <v>0</v>
      </c>
      <c r="H119" s="98">
        <v>0</v>
      </c>
      <c r="I119" s="97">
        <v>0</v>
      </c>
      <c r="J119" s="98">
        <v>0</v>
      </c>
      <c r="K119" s="97">
        <v>0</v>
      </c>
      <c r="L119" s="40"/>
    </row>
    <row r="120" spans="1:12" ht="22.5" customHeight="1">
      <c r="A120" s="20" t="s">
        <v>87</v>
      </c>
      <c r="B120" s="17" t="s">
        <v>67</v>
      </c>
      <c r="C120" s="95">
        <v>0</v>
      </c>
      <c r="D120" s="96">
        <v>0</v>
      </c>
      <c r="E120" s="97">
        <v>0</v>
      </c>
      <c r="F120" s="98">
        <v>0</v>
      </c>
      <c r="G120" s="97">
        <v>0</v>
      </c>
      <c r="H120" s="98">
        <v>0</v>
      </c>
      <c r="I120" s="97">
        <v>0</v>
      </c>
      <c r="J120" s="98">
        <v>0</v>
      </c>
      <c r="K120" s="97">
        <v>0</v>
      </c>
      <c r="L120" s="40"/>
    </row>
    <row r="121" spans="1:12" ht="19.5" customHeight="1">
      <c r="A121" s="54" t="s">
        <v>88</v>
      </c>
      <c r="B121" s="29" t="s">
        <v>67</v>
      </c>
      <c r="C121" s="114">
        <v>150</v>
      </c>
      <c r="D121" s="104">
        <v>600</v>
      </c>
      <c r="E121" s="105">
        <v>600</v>
      </c>
      <c r="F121" s="106">
        <v>600</v>
      </c>
      <c r="G121" s="105">
        <v>800</v>
      </c>
      <c r="H121" s="106">
        <v>600</v>
      </c>
      <c r="I121" s="105">
        <v>800</v>
      </c>
      <c r="J121" s="106">
        <v>600</v>
      </c>
      <c r="K121" s="105">
        <v>800</v>
      </c>
      <c r="L121" s="65"/>
    </row>
    <row r="122" spans="1:12" ht="28.5" customHeight="1">
      <c r="A122" s="31" t="s">
        <v>89</v>
      </c>
      <c r="B122" s="32" t="s">
        <v>67</v>
      </c>
      <c r="C122" s="52">
        <f t="shared" ref="C122:K122" si="9">SUM(C124,C125,C126,C127)</f>
        <v>116738</v>
      </c>
      <c r="D122" s="52">
        <f t="shared" si="9"/>
        <v>127967</v>
      </c>
      <c r="E122" s="53">
        <f t="shared" si="9"/>
        <v>155876</v>
      </c>
      <c r="F122" s="55">
        <f t="shared" si="9"/>
        <v>172876</v>
      </c>
      <c r="G122" s="53">
        <f t="shared" si="9"/>
        <v>175780</v>
      </c>
      <c r="H122" s="55">
        <f t="shared" si="9"/>
        <v>191671</v>
      </c>
      <c r="I122" s="53">
        <f t="shared" si="9"/>
        <v>196425</v>
      </c>
      <c r="J122" s="55">
        <f t="shared" si="9"/>
        <v>212634</v>
      </c>
      <c r="K122" s="53">
        <f t="shared" si="9"/>
        <v>219631</v>
      </c>
      <c r="L122" s="50"/>
    </row>
    <row r="123" spans="1:12" ht="15" customHeight="1">
      <c r="A123" s="16" t="s">
        <v>82</v>
      </c>
      <c r="B123" s="17"/>
      <c r="C123" s="21"/>
      <c r="D123" s="21"/>
      <c r="E123" s="43"/>
      <c r="F123" s="47"/>
      <c r="G123" s="43"/>
      <c r="H123" s="47"/>
      <c r="I123" s="43"/>
      <c r="J123" s="47"/>
      <c r="K123" s="43"/>
      <c r="L123" s="40"/>
    </row>
    <row r="124" spans="1:12" ht="40.5" customHeight="1">
      <c r="A124" s="19" t="s">
        <v>90</v>
      </c>
      <c r="B124" s="17" t="s">
        <v>67</v>
      </c>
      <c r="C124" s="96">
        <v>86044</v>
      </c>
      <c r="D124" s="96">
        <v>91850</v>
      </c>
      <c r="E124" s="97">
        <v>112300</v>
      </c>
      <c r="F124" s="98">
        <v>124243</v>
      </c>
      <c r="G124" s="97">
        <v>126098</v>
      </c>
      <c r="H124" s="98">
        <v>137455</v>
      </c>
      <c r="I124" s="97">
        <v>140771</v>
      </c>
      <c r="J124" s="98">
        <v>152067</v>
      </c>
      <c r="K124" s="97">
        <v>157146</v>
      </c>
      <c r="L124" s="40"/>
    </row>
    <row r="125" spans="1:12" ht="25.5" customHeight="1">
      <c r="A125" s="19" t="s">
        <v>91</v>
      </c>
      <c r="B125" s="17" t="s">
        <v>67</v>
      </c>
      <c r="C125" s="96">
        <v>30001</v>
      </c>
      <c r="D125" s="96">
        <v>35319</v>
      </c>
      <c r="E125" s="97">
        <v>42601</v>
      </c>
      <c r="F125" s="98">
        <v>47560</v>
      </c>
      <c r="G125" s="97">
        <v>48600</v>
      </c>
      <c r="H125" s="98">
        <v>53036</v>
      </c>
      <c r="I125" s="97">
        <v>54452</v>
      </c>
      <c r="J125" s="98">
        <v>59269</v>
      </c>
      <c r="K125" s="97">
        <v>61152</v>
      </c>
      <c r="L125" s="40"/>
    </row>
    <row r="126" spans="1:12" ht="25.5" customHeight="1">
      <c r="A126" s="19" t="s">
        <v>92</v>
      </c>
      <c r="B126" s="17" t="s">
        <v>67</v>
      </c>
      <c r="C126" s="96">
        <v>0</v>
      </c>
      <c r="D126" s="96">
        <v>0</v>
      </c>
      <c r="E126" s="96">
        <v>0</v>
      </c>
      <c r="F126" s="96">
        <v>0</v>
      </c>
      <c r="G126" s="96">
        <v>0</v>
      </c>
      <c r="H126" s="96">
        <v>0</v>
      </c>
      <c r="I126" s="96">
        <v>0</v>
      </c>
      <c r="J126" s="96">
        <v>0</v>
      </c>
      <c r="K126" s="96">
        <v>0</v>
      </c>
      <c r="L126" s="40"/>
    </row>
    <row r="127" spans="1:12" ht="25.5" customHeight="1">
      <c r="A127" s="19" t="s">
        <v>93</v>
      </c>
      <c r="B127" s="17" t="s">
        <v>67</v>
      </c>
      <c r="C127" s="96">
        <v>693</v>
      </c>
      <c r="D127" s="96">
        <v>798</v>
      </c>
      <c r="E127" s="97">
        <v>975</v>
      </c>
      <c r="F127" s="98">
        <v>1073</v>
      </c>
      <c r="G127" s="97">
        <v>1082</v>
      </c>
      <c r="H127" s="98">
        <v>1180</v>
      </c>
      <c r="I127" s="97">
        <v>1202</v>
      </c>
      <c r="J127" s="98">
        <v>1298</v>
      </c>
      <c r="K127" s="97">
        <v>1333</v>
      </c>
      <c r="L127" s="40"/>
    </row>
    <row r="128" spans="1:12" ht="29.25" customHeight="1">
      <c r="A128" s="19" t="s">
        <v>94</v>
      </c>
      <c r="B128" s="17" t="s">
        <v>95</v>
      </c>
      <c r="C128" s="96">
        <v>19223.400000000001</v>
      </c>
      <c r="D128" s="21">
        <f t="shared" ref="D128:K128" si="10">IF((ISERROR(D124/D53/12*1000)),0,(D124/D53/12*1000))</f>
        <v>22185.990338164251</v>
      </c>
      <c r="E128" s="43">
        <f t="shared" si="10"/>
        <v>27125.603864734301</v>
      </c>
      <c r="F128" s="47">
        <f t="shared" si="10"/>
        <v>29837.415946205572</v>
      </c>
      <c r="G128" s="43">
        <f t="shared" si="10"/>
        <v>30109.360076408786</v>
      </c>
      <c r="H128" s="47">
        <f t="shared" si="10"/>
        <v>32821.155682903533</v>
      </c>
      <c r="I128" s="43">
        <f t="shared" si="10"/>
        <v>33421.415004748342</v>
      </c>
      <c r="J128" s="47">
        <f t="shared" si="10"/>
        <v>36103.276353276349</v>
      </c>
      <c r="K128" s="43">
        <f t="shared" si="10"/>
        <v>37097.73371104816</v>
      </c>
      <c r="L128" s="40"/>
    </row>
    <row r="129" spans="1:12" ht="29.25" customHeight="1">
      <c r="A129" s="19" t="s">
        <v>96</v>
      </c>
      <c r="B129" s="17" t="s">
        <v>95</v>
      </c>
      <c r="C129" s="96">
        <v>18797.599999999999</v>
      </c>
      <c r="D129" s="21">
        <f t="shared" ref="D129:K131" si="11">IF((ISERROR(D125/D55/12*1000)),0,(D125/D55/12*1000))</f>
        <v>22129.699248120301</v>
      </c>
      <c r="E129" s="43">
        <f t="shared" si="11"/>
        <v>27099.872773536899</v>
      </c>
      <c r="F129" s="47">
        <f t="shared" si="11"/>
        <v>29799.498746867168</v>
      </c>
      <c r="G129" s="43">
        <f t="shared" si="11"/>
        <v>30000</v>
      </c>
      <c r="H129" s="47">
        <f t="shared" si="11"/>
        <v>32738.271604938269</v>
      </c>
      <c r="I129" s="43">
        <f t="shared" si="11"/>
        <v>33121.654501216544</v>
      </c>
      <c r="J129" s="47">
        <f t="shared" si="11"/>
        <v>36051.703163017031</v>
      </c>
      <c r="K129" s="43">
        <f t="shared" si="11"/>
        <v>36661.870503597122</v>
      </c>
      <c r="L129" s="40"/>
    </row>
    <row r="130" spans="1:12" ht="29.25" customHeight="1">
      <c r="A130" s="19" t="s">
        <v>97</v>
      </c>
      <c r="B130" s="17" t="s">
        <v>95</v>
      </c>
      <c r="C130" s="96">
        <v>0</v>
      </c>
      <c r="D130" s="21">
        <f t="shared" si="11"/>
        <v>0</v>
      </c>
      <c r="E130" s="43">
        <f t="shared" si="11"/>
        <v>0</v>
      </c>
      <c r="F130" s="47">
        <f t="shared" si="11"/>
        <v>0</v>
      </c>
      <c r="G130" s="43">
        <f t="shared" si="11"/>
        <v>0</v>
      </c>
      <c r="H130" s="47">
        <f t="shared" si="11"/>
        <v>0</v>
      </c>
      <c r="I130" s="43">
        <f t="shared" si="11"/>
        <v>0</v>
      </c>
      <c r="J130" s="47">
        <f t="shared" si="11"/>
        <v>0</v>
      </c>
      <c r="K130" s="43">
        <f t="shared" si="11"/>
        <v>0</v>
      </c>
      <c r="L130" s="40"/>
    </row>
    <row r="131" spans="1:12" ht="29.25" customHeight="1">
      <c r="A131" s="61" t="s">
        <v>98</v>
      </c>
      <c r="B131" s="29" t="s">
        <v>95</v>
      </c>
      <c r="C131" s="104">
        <v>19250</v>
      </c>
      <c r="D131" s="62">
        <f t="shared" si="11"/>
        <v>22166.666666666668</v>
      </c>
      <c r="E131" s="63">
        <f t="shared" si="11"/>
        <v>27083.333333333332</v>
      </c>
      <c r="F131" s="64">
        <f t="shared" si="11"/>
        <v>29805.555555555558</v>
      </c>
      <c r="G131" s="63">
        <f t="shared" si="11"/>
        <v>30055.555555555558</v>
      </c>
      <c r="H131" s="64">
        <f t="shared" si="11"/>
        <v>32777.777777777781</v>
      </c>
      <c r="I131" s="63">
        <f t="shared" si="11"/>
        <v>33388.888888888891</v>
      </c>
      <c r="J131" s="64">
        <f t="shared" si="11"/>
        <v>36055.555555555555</v>
      </c>
      <c r="K131" s="63">
        <f t="shared" si="11"/>
        <v>37027.777777777781</v>
      </c>
      <c r="L131" s="51"/>
    </row>
    <row r="132" spans="1:12" ht="45" customHeight="1">
      <c r="A132" s="31" t="s">
        <v>99</v>
      </c>
      <c r="B132" s="32" t="s">
        <v>67</v>
      </c>
      <c r="C132" s="52">
        <f t="shared" ref="C132:K132" si="12">C134+C135+C136+C137</f>
        <v>27991</v>
      </c>
      <c r="D132" s="52">
        <f t="shared" si="12"/>
        <v>37492</v>
      </c>
      <c r="E132" s="53">
        <f t="shared" si="12"/>
        <v>39686</v>
      </c>
      <c r="F132" s="55">
        <f t="shared" si="12"/>
        <v>43128</v>
      </c>
      <c r="G132" s="53">
        <f t="shared" si="12"/>
        <v>43584.4</v>
      </c>
      <c r="H132" s="55">
        <f t="shared" si="12"/>
        <v>45771</v>
      </c>
      <c r="I132" s="53">
        <f t="shared" si="12"/>
        <v>46553</v>
      </c>
      <c r="J132" s="55">
        <f t="shared" si="12"/>
        <v>48160</v>
      </c>
      <c r="K132" s="53">
        <f t="shared" si="12"/>
        <v>49052</v>
      </c>
      <c r="L132" s="72"/>
    </row>
    <row r="133" spans="1:12" ht="13.5" customHeight="1">
      <c r="A133" s="16" t="s">
        <v>82</v>
      </c>
      <c r="B133" s="17"/>
      <c r="C133" s="23"/>
      <c r="D133" s="21"/>
      <c r="E133" s="43"/>
      <c r="F133" s="47"/>
      <c r="G133" s="43"/>
      <c r="H133" s="47"/>
      <c r="I133" s="43"/>
      <c r="J133" s="47"/>
      <c r="K133" s="43"/>
      <c r="L133" s="39"/>
    </row>
    <row r="134" spans="1:12" ht="25.5" customHeight="1">
      <c r="A134" s="19" t="s">
        <v>100</v>
      </c>
      <c r="B134" s="17" t="s">
        <v>67</v>
      </c>
      <c r="C134" s="115">
        <v>27231</v>
      </c>
      <c r="D134" s="115">
        <v>35859</v>
      </c>
      <c r="E134" s="115">
        <v>37193</v>
      </c>
      <c r="F134" s="115">
        <v>41022</v>
      </c>
      <c r="G134" s="116">
        <v>41358</v>
      </c>
      <c r="H134" s="98">
        <v>43217</v>
      </c>
      <c r="I134" s="116">
        <v>43831</v>
      </c>
      <c r="J134" s="98">
        <v>45304</v>
      </c>
      <c r="K134" s="116">
        <v>46001</v>
      </c>
      <c r="L134" s="39"/>
    </row>
    <row r="135" spans="1:12" ht="22.5" customHeight="1">
      <c r="A135" s="19" t="s">
        <v>101</v>
      </c>
      <c r="B135" s="17" t="s">
        <v>67</v>
      </c>
      <c r="C135" s="115">
        <v>-7</v>
      </c>
      <c r="D135" s="115">
        <v>72</v>
      </c>
      <c r="E135" s="115">
        <v>0</v>
      </c>
      <c r="F135" s="115">
        <v>0</v>
      </c>
      <c r="G135" s="116">
        <v>0</v>
      </c>
      <c r="H135" s="98">
        <v>0</v>
      </c>
      <c r="I135" s="116">
        <v>0</v>
      </c>
      <c r="J135" s="98">
        <v>0</v>
      </c>
      <c r="K135" s="116">
        <v>0</v>
      </c>
      <c r="L135" s="39"/>
    </row>
    <row r="136" spans="1:12" ht="57.75" customHeight="1">
      <c r="A136" s="19" t="s">
        <v>102</v>
      </c>
      <c r="B136" s="17" t="s">
        <v>67</v>
      </c>
      <c r="C136" s="115">
        <v>447</v>
      </c>
      <c r="D136" s="115">
        <v>446</v>
      </c>
      <c r="E136" s="115">
        <v>480</v>
      </c>
      <c r="F136" s="115">
        <v>502</v>
      </c>
      <c r="G136" s="116">
        <v>534</v>
      </c>
      <c r="H136" s="98">
        <v>522</v>
      </c>
      <c r="I136" s="116">
        <v>572</v>
      </c>
      <c r="J136" s="98">
        <v>556</v>
      </c>
      <c r="K136" s="116">
        <v>621</v>
      </c>
      <c r="L136" s="39"/>
    </row>
    <row r="137" spans="1:12" ht="19.5" customHeight="1">
      <c r="A137" s="19" t="s">
        <v>103</v>
      </c>
      <c r="B137" s="17" t="s">
        <v>67</v>
      </c>
      <c r="C137" s="115">
        <v>320</v>
      </c>
      <c r="D137" s="115">
        <v>1115</v>
      </c>
      <c r="E137" s="115">
        <v>2013</v>
      </c>
      <c r="F137" s="115">
        <v>1604</v>
      </c>
      <c r="G137" s="116">
        <v>1692.4</v>
      </c>
      <c r="H137" s="98">
        <v>2032</v>
      </c>
      <c r="I137" s="116">
        <v>2150</v>
      </c>
      <c r="J137" s="98">
        <v>2300</v>
      </c>
      <c r="K137" s="116">
        <v>2430</v>
      </c>
      <c r="L137" s="39"/>
    </row>
    <row r="138" spans="1:12" ht="31.5" customHeight="1">
      <c r="A138" s="66" t="s">
        <v>104</v>
      </c>
      <c r="B138" s="67" t="s">
        <v>67</v>
      </c>
      <c r="C138" s="117">
        <v>0</v>
      </c>
      <c r="D138" s="117">
        <v>0</v>
      </c>
      <c r="E138" s="118">
        <v>0</v>
      </c>
      <c r="F138" s="106">
        <v>0</v>
      </c>
      <c r="G138" s="105">
        <v>0</v>
      </c>
      <c r="H138" s="106">
        <v>0</v>
      </c>
      <c r="I138" s="105">
        <v>0</v>
      </c>
      <c r="J138" s="106">
        <v>0</v>
      </c>
      <c r="K138" s="105">
        <v>0</v>
      </c>
      <c r="L138" s="73"/>
    </row>
    <row r="139" spans="1:12" s="26" customFormat="1" ht="11.25" customHeight="1">
      <c r="A139" s="68" t="s">
        <v>12</v>
      </c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71"/>
    </row>
    <row r="140" spans="1:12" ht="11.25" customHeight="1">
      <c r="A140" s="76" t="s">
        <v>105</v>
      </c>
      <c r="B140" s="77"/>
      <c r="C140" s="77"/>
      <c r="D140" s="77"/>
      <c r="E140" s="78"/>
      <c r="F140" s="76"/>
      <c r="G140" s="78"/>
      <c r="H140" s="76"/>
      <c r="I140" s="78"/>
      <c r="J140" s="76"/>
      <c r="K140" s="78"/>
      <c r="L140" s="50"/>
    </row>
    <row r="141" spans="1:12" ht="54" customHeight="1">
      <c r="A141" s="24" t="s">
        <v>106</v>
      </c>
      <c r="B141" s="25" t="s">
        <v>18</v>
      </c>
      <c r="C141" s="88">
        <v>9289</v>
      </c>
      <c r="D141" s="88">
        <v>9078</v>
      </c>
      <c r="E141" s="89">
        <v>8920</v>
      </c>
      <c r="F141" s="90">
        <v>8710</v>
      </c>
      <c r="G141" s="89">
        <v>8716</v>
      </c>
      <c r="H141" s="90">
        <v>8500</v>
      </c>
      <c r="I141" s="89">
        <v>8514</v>
      </c>
      <c r="J141" s="90">
        <v>8302</v>
      </c>
      <c r="K141" s="89">
        <v>8322</v>
      </c>
      <c r="L141" s="91" t="s">
        <v>107</v>
      </c>
    </row>
    <row r="142" spans="1:12" ht="11.25" customHeight="1">
      <c r="A142" s="74" t="s">
        <v>108</v>
      </c>
      <c r="B142" s="75"/>
      <c r="C142" s="75"/>
      <c r="D142" s="75"/>
      <c r="E142" s="79"/>
      <c r="F142" s="76"/>
      <c r="G142" s="78"/>
      <c r="H142" s="76"/>
      <c r="I142" s="78"/>
      <c r="J142" s="76"/>
      <c r="K142" s="78"/>
      <c r="L142" s="49"/>
    </row>
    <row r="143" spans="1:12" ht="63" customHeight="1">
      <c r="A143" s="24" t="s">
        <v>109</v>
      </c>
      <c r="B143" s="25" t="s">
        <v>18</v>
      </c>
      <c r="C143" s="88">
        <v>3951</v>
      </c>
      <c r="D143" s="88">
        <v>3845</v>
      </c>
      <c r="E143" s="99">
        <v>3798</v>
      </c>
      <c r="F143" s="90">
        <v>3773</v>
      </c>
      <c r="G143" s="89">
        <v>3794</v>
      </c>
      <c r="H143" s="90">
        <v>3742</v>
      </c>
      <c r="I143" s="89">
        <v>3768</v>
      </c>
      <c r="J143" s="90">
        <v>3715</v>
      </c>
      <c r="K143" s="89">
        <v>3742</v>
      </c>
      <c r="L143" s="100" t="s">
        <v>51</v>
      </c>
    </row>
  </sheetData>
  <sheetProtection sheet="1"/>
  <mergeCells count="10">
    <mergeCell ref="A1:A3"/>
    <mergeCell ref="F1:K1"/>
    <mergeCell ref="F2:G2"/>
    <mergeCell ref="H2:I2"/>
    <mergeCell ref="J2:K2"/>
    <mergeCell ref="L1:L3"/>
    <mergeCell ref="B1:B3"/>
    <mergeCell ref="E2:E3"/>
    <mergeCell ref="C2:C3"/>
    <mergeCell ref="D2:D3"/>
  </mergeCells>
  <conditionalFormatting sqref="G51">
    <cfRule type="cellIs" dxfId="8" priority="7" stopIfTrue="1" operator="lessThan">
      <formula>$F$11</formula>
    </cfRule>
  </conditionalFormatting>
  <conditionalFormatting sqref="G141">
    <cfRule type="cellIs" dxfId="7" priority="4" stopIfTrue="1" operator="lessThan">
      <formula>$F$11</formula>
    </cfRule>
  </conditionalFormatting>
  <conditionalFormatting sqref="G143">
    <cfRule type="cellIs" dxfId="6" priority="1" stopIfTrue="1" operator="lessThan">
      <formula>$F$11</formula>
    </cfRule>
  </conditionalFormatting>
  <conditionalFormatting sqref="I51">
    <cfRule type="cellIs" dxfId="5" priority="8" stopIfTrue="1" operator="lessThan">
      <formula>$H$11</formula>
    </cfRule>
  </conditionalFormatting>
  <conditionalFormatting sqref="I141">
    <cfRule type="cellIs" dxfId="4" priority="5" stopIfTrue="1" operator="lessThan">
      <formula>$H$11</formula>
    </cfRule>
  </conditionalFormatting>
  <conditionalFormatting sqref="I143">
    <cfRule type="cellIs" dxfId="3" priority="2" stopIfTrue="1" operator="lessThan">
      <formula>$H$11</formula>
    </cfRule>
  </conditionalFormatting>
  <conditionalFormatting sqref="K51">
    <cfRule type="cellIs" dxfId="2" priority="9" stopIfTrue="1" operator="lessThan">
      <formula>$J$11</formula>
    </cfRule>
  </conditionalFormatting>
  <conditionalFormatting sqref="K141">
    <cfRule type="cellIs" dxfId="1" priority="6" stopIfTrue="1" operator="lessThan">
      <formula>$J$11</formula>
    </cfRule>
  </conditionalFormatting>
  <conditionalFormatting sqref="K143">
    <cfRule type="cellIs" dxfId="0" priority="3" stopIfTrue="1" operator="lessThan">
      <formula>$J$11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Evaluation Version</vt:lpstr>
      <vt:lpstr>_1_ 05 - Малое предпринимат-во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user2</cp:lastModifiedBy>
  <cp:lastPrinted>2025-11-15T07:46:05Z</cp:lastPrinted>
  <dcterms:created xsi:type="dcterms:W3CDTF">2024-05-03T13:21:38Z</dcterms:created>
  <dcterms:modified xsi:type="dcterms:W3CDTF">2025-11-15T07:46:29Z</dcterms:modified>
</cp:coreProperties>
</file>