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9" i="1" l="1"/>
  <c r="E55" i="1"/>
  <c r="E50" i="1"/>
  <c r="E47" i="1"/>
  <c r="E40" i="1"/>
  <c r="E37" i="1"/>
  <c r="E24" i="1"/>
  <c r="E33" i="1"/>
  <c r="E27" i="1"/>
  <c r="F14" i="1"/>
  <c r="F15" i="1"/>
  <c r="F16" i="1"/>
  <c r="F17" i="1"/>
  <c r="F18" i="1"/>
  <c r="F19" i="1"/>
  <c r="F21" i="1"/>
  <c r="F23" i="1"/>
  <c r="F25" i="1"/>
  <c r="F26" i="1"/>
  <c r="F28" i="1"/>
  <c r="F29" i="1"/>
  <c r="F30" i="1"/>
  <c r="F31" i="1"/>
  <c r="F32" i="1"/>
  <c r="F34" i="1"/>
  <c r="F35" i="1"/>
  <c r="F36" i="1"/>
  <c r="F39" i="1"/>
  <c r="F41" i="1"/>
  <c r="F42" i="1"/>
  <c r="F43" i="1"/>
  <c r="F44" i="1"/>
  <c r="F45" i="1"/>
  <c r="F46" i="1"/>
  <c r="F48" i="1"/>
  <c r="F49" i="1"/>
  <c r="F51" i="1"/>
  <c r="F52" i="1"/>
  <c r="F53" i="1"/>
  <c r="F54" i="1"/>
  <c r="F56" i="1"/>
  <c r="F57" i="1"/>
  <c r="F58" i="1"/>
  <c r="F60" i="1"/>
  <c r="F61" i="1"/>
  <c r="F62" i="1"/>
  <c r="E22" i="1"/>
  <c r="E13" i="1"/>
  <c r="E12" i="1" l="1"/>
  <c r="D59" i="1"/>
  <c r="F59" i="1" s="1"/>
  <c r="D33" i="1" l="1"/>
  <c r="F33" i="1" s="1"/>
  <c r="D55" i="1" l="1"/>
  <c r="F55" i="1" s="1"/>
  <c r="D50" i="1"/>
  <c r="F50" i="1" s="1"/>
  <c r="D47" i="1"/>
  <c r="F47" i="1" s="1"/>
  <c r="D40" i="1"/>
  <c r="F40" i="1" s="1"/>
  <c r="D37" i="1"/>
  <c r="F37" i="1" s="1"/>
  <c r="D27" i="1"/>
  <c r="F27" i="1" s="1"/>
  <c r="D24" i="1"/>
  <c r="F24" i="1" s="1"/>
  <c r="D22" i="1"/>
  <c r="F22" i="1" s="1"/>
  <c r="D13" i="1"/>
  <c r="F13" i="1" s="1"/>
  <c r="D12" i="1" l="1"/>
  <c r="F12" i="1" s="1"/>
</calcChain>
</file>

<file path=xl/sharedStrings.xml><?xml version="1.0" encoding="utf-8"?>
<sst xmlns="http://schemas.openxmlformats.org/spreadsheetml/2006/main" count="167" uniqueCount="80">
  <si>
    <t>Распределение</t>
  </si>
  <si>
    <t>Наименование расхода</t>
  </si>
  <si>
    <t>Раз-дел</t>
  </si>
  <si>
    <t>Под-раз-дел</t>
  </si>
  <si>
    <t>2</t>
  </si>
  <si>
    <t>3</t>
  </si>
  <si>
    <t>4</t>
  </si>
  <si>
    <t>Всего расходов</t>
  </si>
  <si>
    <t>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</si>
  <si>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</si>
  <si>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</si>
  <si>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</si>
  <si>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</si>
  <si>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</si>
  <si>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</si>
  <si>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</si>
  <si>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</si>
  <si>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</si>
  <si>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</si>
  <si>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</si>
  <si>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</si>
  <si>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</si>
  <si>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</si>
  <si>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</si>
  <si>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</si>
  <si>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</si>
  <si>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</si>
  <si>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</si>
  <si>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</si>
  <si>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</si>
  <si>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</si>
  <si>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</si>
  <si>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</si>
  <si>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</si>
  <si>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</si>
  <si>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</si>
  <si>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</si>
  <si>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</si>
  <si>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</si>
  <si>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</si>
  <si>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</si>
  <si>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</si>
  <si>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</si>
  <si>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</si>
  <si>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</si>
  <si>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</si>
  <si>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</si>
  <si>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Экологический контроль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</si>
  <si>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</si>
  <si>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</si>
  <si>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</si>
  <si>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</si>
  <si>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</si>
  <si>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</si>
  <si>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</si>
  <si>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</si>
  <si>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</si>
  <si>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</si>
  <si>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</si>
  <si>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</si>
  <si>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</si>
  <si>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</si>
  <si>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</si>
  <si>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</si>
  <si>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</si>
  <si>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</si>
  <si>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</si>
  <si>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</si>
  <si>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</si>
  <si>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</si>
  <si>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</si>
  <si>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бюджетных ассигнований по разделам и подразделам классификации расходов бюджетов на 2025 год</t>
  </si>
  <si>
    <t>Благоустройство</t>
  </si>
  <si>
    <t>Иные дотации</t>
  </si>
  <si>
    <t>к решению  Думы Орловского муниципального округа</t>
  </si>
  <si>
    <t>Исполнено (тыс.рублей)</t>
  </si>
  <si>
    <t>Предусмотрено           (тыс. рублей)</t>
  </si>
  <si>
    <t>Процент исполнения (%)</t>
  </si>
  <si>
    <t xml:space="preserve">                                                       Приложение №2</t>
  </si>
  <si>
    <t xml:space="preserve">                                                                от               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</si>
</sst>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49" fontId="3" fillId="0" borderId="0" xfId="0" quotePrefix="1" applyNumberFormat="1" applyFont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49" fontId="3" fillId="0" borderId="0" xfId="0" quotePrefix="1" applyNumberFormat="1" applyFont="1" applyAlignment="1">
      <alignment wrapText="1"/>
    </xf>
    <xf numFmtId="11" fontId="5" fillId="0" borderId="1" xfId="0" quotePrefix="1" applyNumberFormat="1" applyFont="1" applyBorder="1" applyAlignment="1">
      <alignment horizontal="center" vertical="top" wrapText="1"/>
    </xf>
    <xf numFmtId="49" fontId="5" fillId="0" borderId="1" xfId="0" quotePrefix="1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/>
    <xf numFmtId="43" fontId="8" fillId="0" borderId="1" xfId="2" applyFont="1" applyBorder="1" applyAlignment="1">
      <alignment horizontal="center" vertical="top" wrapText="1"/>
    </xf>
    <xf numFmtId="43" fontId="5" fillId="0" borderId="1" xfId="2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49" fontId="4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49" fontId="4" fillId="0" borderId="0" xfId="1" applyNumberFormat="1" applyFont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abSelected="1" zoomScaleNormal="100" workbookViewId="0">
      <selection activeCell="A7" sqref="A7:F7"/>
    </sheetView>
  </sheetViews>
  <sheetFormatPr defaultRowHeight="15" x14ac:dyDescent="0.25"/>
  <cols>
    <col min="1" max="1" width="58.5703125" style="10" customWidth="1"/>
    <col min="2" max="2" width="4.28515625" style="10" customWidth="1"/>
    <col min="3" max="3" width="4.140625" style="10" customWidth="1"/>
    <col min="4" max="4" width="14.5703125" style="11" customWidth="1"/>
    <col min="5" max="5" width="12.28515625" customWidth="1"/>
    <col min="6" max="6" width="12.42578125" customWidth="1"/>
  </cols>
  <sheetData>
    <row r="2" spans="1:6" x14ac:dyDescent="0.25">
      <c r="A2" s="25" t="s">
        <v>78</v>
      </c>
      <c r="B2" s="25"/>
      <c r="C2" s="25"/>
      <c r="D2" s="25"/>
      <c r="E2" s="25"/>
      <c r="F2" s="25"/>
    </row>
    <row r="3" spans="1:6" x14ac:dyDescent="0.25">
      <c r="A3" s="25" t="s">
        <v>74</v>
      </c>
      <c r="B3" s="25"/>
      <c r="C3" s="25"/>
      <c r="D3" s="25"/>
      <c r="E3" s="25"/>
      <c r="F3" s="25"/>
    </row>
    <row r="4" spans="1:6" x14ac:dyDescent="0.25">
      <c r="A4" s="25" t="s">
        <v>79</v>
      </c>
      <c r="B4" s="25"/>
      <c r="C4" s="25"/>
      <c r="D4" s="25"/>
      <c r="E4" s="25"/>
      <c r="F4" s="25"/>
    </row>
    <row r="5" spans="1:6" ht="18.75" x14ac:dyDescent="0.3">
      <c r="A5" s="26"/>
      <c r="B5" s="26"/>
      <c r="C5" s="26"/>
      <c r="D5" s="26"/>
    </row>
    <row r="6" spans="1:6" x14ac:dyDescent="0.25">
      <c r="A6" s="3"/>
      <c r="B6" s="1"/>
      <c r="C6" s="1"/>
      <c r="D6" s="2"/>
    </row>
    <row r="7" spans="1:6" ht="18.75" x14ac:dyDescent="0.3">
      <c r="A7" s="27" t="s">
        <v>0</v>
      </c>
      <c r="B7" s="27"/>
      <c r="C7" s="27"/>
      <c r="D7" s="27"/>
      <c r="E7" s="27"/>
      <c r="F7" s="27"/>
    </row>
    <row r="8" spans="1:6" ht="44.25" customHeight="1" x14ac:dyDescent="0.3">
      <c r="A8" s="24" t="s">
        <v>71</v>
      </c>
      <c r="B8" s="24"/>
      <c r="C8" s="24"/>
      <c r="D8" s="24"/>
      <c r="E8" s="24"/>
      <c r="F8" s="24"/>
    </row>
    <row r="9" spans="1:6" x14ac:dyDescent="0.25">
      <c r="A9" s="3"/>
      <c r="B9" s="1"/>
      <c r="C9" s="1"/>
      <c r="D9" s="2"/>
    </row>
    <row r="10" spans="1:6" ht="39" x14ac:dyDescent="0.25">
      <c r="A10" s="4" t="s">
        <v>1</v>
      </c>
      <c r="B10" s="5" t="s">
        <v>2</v>
      </c>
      <c r="C10" s="5" t="s">
        <v>3</v>
      </c>
      <c r="D10" s="20" t="s">
        <v>76</v>
      </c>
      <c r="E10" s="19" t="s">
        <v>75</v>
      </c>
      <c r="F10" s="19" t="s">
        <v>77</v>
      </c>
    </row>
    <row r="11" spans="1:6" x14ac:dyDescent="0.25">
      <c r="A11" s="6">
        <v>1</v>
      </c>
      <c r="B11" s="6" t="s">
        <v>4</v>
      </c>
      <c r="C11" s="7" t="s">
        <v>5</v>
      </c>
      <c r="D11" s="7" t="s">
        <v>6</v>
      </c>
      <c r="E11" s="22">
        <v>5</v>
      </c>
      <c r="F11" s="22">
        <v>6</v>
      </c>
    </row>
    <row r="12" spans="1:6" x14ac:dyDescent="0.25">
      <c r="A12" s="17" t="s">
        <v>7</v>
      </c>
      <c r="B12" s="8" t="s">
        <v>8</v>
      </c>
      <c r="C12" s="9" t="s">
        <v>8</v>
      </c>
      <c r="D12" s="12">
        <f>SUM(D13+D22+D24+D27+D33+D37+D40+D47+D50+D55+D59)</f>
        <v>564254.23999999987</v>
      </c>
      <c r="E12" s="12">
        <f>SUM(E13+E22+E24+E27+E33+E37+E40+E47+E50+E55+E59)</f>
        <v>556210.03</v>
      </c>
      <c r="F12" s="23">
        <f>E12/D12*100</f>
        <v>98.574364279478004</v>
      </c>
    </row>
    <row r="13" spans="1:6" x14ac:dyDescent="0.25">
      <c r="A13" s="17" t="s">
        <v>9</v>
      </c>
      <c r="B13" s="8" t="s">
        <v>10</v>
      </c>
      <c r="C13" s="9" t="s">
        <v>8</v>
      </c>
      <c r="D13" s="12">
        <f>SUM(D14+D15+D16+D17+D18+D19+D20+D21)</f>
        <v>70571.56</v>
      </c>
      <c r="E13" s="12">
        <f>SUM(E14+E15+E16+E17+E18+E19+E20+E21)</f>
        <v>68732.489999999991</v>
      </c>
      <c r="F13" s="23">
        <f t="shared" ref="F13:F62" si="0">E13/D13*100</f>
        <v>97.394035217586222</v>
      </c>
    </row>
    <row r="14" spans="1:6" ht="27" customHeight="1" x14ac:dyDescent="0.25">
      <c r="A14" s="18" t="s">
        <v>11</v>
      </c>
      <c r="B14" s="6" t="s">
        <v>10</v>
      </c>
      <c r="C14" s="7" t="s">
        <v>12</v>
      </c>
      <c r="D14" s="13">
        <v>3926.56</v>
      </c>
      <c r="E14" s="21">
        <v>3924.99</v>
      </c>
      <c r="F14" s="23">
        <f t="shared" si="0"/>
        <v>99.96001589177294</v>
      </c>
    </row>
    <row r="15" spans="1:6" ht="38.25" x14ac:dyDescent="0.25">
      <c r="A15" s="18" t="s">
        <v>13</v>
      </c>
      <c r="B15" s="6" t="s">
        <v>10</v>
      </c>
      <c r="C15" s="7" t="s">
        <v>14</v>
      </c>
      <c r="D15" s="13">
        <v>89.1</v>
      </c>
      <c r="E15" s="21">
        <v>89.1</v>
      </c>
      <c r="F15" s="23">
        <f t="shared" si="0"/>
        <v>100</v>
      </c>
    </row>
    <row r="16" spans="1:6" ht="38.25" x14ac:dyDescent="0.25">
      <c r="A16" s="18" t="s">
        <v>15</v>
      </c>
      <c r="B16" s="6" t="s">
        <v>10</v>
      </c>
      <c r="C16" s="7" t="s">
        <v>16</v>
      </c>
      <c r="D16" s="13">
        <v>44974.54</v>
      </c>
      <c r="E16" s="21">
        <v>44285.38</v>
      </c>
      <c r="F16" s="23">
        <f t="shared" si="0"/>
        <v>98.467666373019043</v>
      </c>
    </row>
    <row r="17" spans="1:6" x14ac:dyDescent="0.25">
      <c r="A17" s="18" t="s">
        <v>17</v>
      </c>
      <c r="B17" s="6" t="s">
        <v>10</v>
      </c>
      <c r="C17" s="7" t="s">
        <v>18</v>
      </c>
      <c r="D17" s="13">
        <v>2.5</v>
      </c>
      <c r="E17" s="21">
        <v>2.5</v>
      </c>
      <c r="F17" s="23">
        <f t="shared" si="0"/>
        <v>100</v>
      </c>
    </row>
    <row r="18" spans="1:6" ht="28.5" customHeight="1" x14ac:dyDescent="0.25">
      <c r="A18" s="18" t="s">
        <v>19</v>
      </c>
      <c r="B18" s="6" t="s">
        <v>10</v>
      </c>
      <c r="C18" s="7" t="s">
        <v>20</v>
      </c>
      <c r="D18" s="13">
        <v>13951.58</v>
      </c>
      <c r="E18" s="21">
        <v>13940.31</v>
      </c>
      <c r="F18" s="23">
        <f t="shared" si="0"/>
        <v>99.919220618739956</v>
      </c>
    </row>
    <row r="19" spans="1:6" x14ac:dyDescent="0.25">
      <c r="A19" s="18" t="s">
        <v>21</v>
      </c>
      <c r="B19" s="6" t="s">
        <v>10</v>
      </c>
      <c r="C19" s="7" t="s">
        <v>22</v>
      </c>
      <c r="D19" s="13">
        <v>54.76</v>
      </c>
      <c r="E19" s="21">
        <v>54.76</v>
      </c>
      <c r="F19" s="23">
        <f t="shared" si="0"/>
        <v>100</v>
      </c>
    </row>
    <row r="20" spans="1:6" x14ac:dyDescent="0.25">
      <c r="A20" s="18" t="s">
        <v>23</v>
      </c>
      <c r="B20" s="6" t="s">
        <v>10</v>
      </c>
      <c r="C20" s="7" t="s">
        <v>24</v>
      </c>
      <c r="D20" s="13">
        <v>0</v>
      </c>
      <c r="E20" s="21">
        <v>0</v>
      </c>
      <c r="F20" s="23">
        <v>0</v>
      </c>
    </row>
    <row r="21" spans="1:6" x14ac:dyDescent="0.25">
      <c r="A21" s="18" t="s">
        <v>25</v>
      </c>
      <c r="B21" s="6" t="s">
        <v>10</v>
      </c>
      <c r="C21" s="7" t="s">
        <v>26</v>
      </c>
      <c r="D21" s="13">
        <v>7572.52</v>
      </c>
      <c r="E21" s="21">
        <v>6435.45</v>
      </c>
      <c r="F21" s="23">
        <f t="shared" si="0"/>
        <v>84.984258872871905</v>
      </c>
    </row>
    <row r="22" spans="1:6" x14ac:dyDescent="0.25">
      <c r="A22" s="17" t="s">
        <v>27</v>
      </c>
      <c r="B22" s="8" t="s">
        <v>12</v>
      </c>
      <c r="C22" s="9" t="s">
        <v>8</v>
      </c>
      <c r="D22" s="12">
        <f>SUM(D23)</f>
        <v>204</v>
      </c>
      <c r="E22" s="12">
        <f>SUM(E23)</f>
        <v>194.03</v>
      </c>
      <c r="F22" s="23">
        <f t="shared" si="0"/>
        <v>95.112745098039227</v>
      </c>
    </row>
    <row r="23" spans="1:6" x14ac:dyDescent="0.25">
      <c r="A23" s="18" t="s">
        <v>28</v>
      </c>
      <c r="B23" s="6" t="s">
        <v>12</v>
      </c>
      <c r="C23" s="7" t="s">
        <v>16</v>
      </c>
      <c r="D23" s="13">
        <v>204</v>
      </c>
      <c r="E23" s="21">
        <v>194.03</v>
      </c>
      <c r="F23" s="23">
        <f t="shared" si="0"/>
        <v>95.112745098039227</v>
      </c>
    </row>
    <row r="24" spans="1:6" x14ac:dyDescent="0.25">
      <c r="A24" s="17" t="s">
        <v>29</v>
      </c>
      <c r="B24" s="8" t="s">
        <v>14</v>
      </c>
      <c r="C24" s="9" t="s">
        <v>8</v>
      </c>
      <c r="D24" s="12">
        <f>SUM(D25+D26)</f>
        <v>4329.01</v>
      </c>
      <c r="E24" s="12">
        <f>SUM(E25+E26)</f>
        <v>4240.96</v>
      </c>
      <c r="F24" s="23">
        <f t="shared" si="0"/>
        <v>97.966047664477557</v>
      </c>
    </row>
    <row r="25" spans="1:6" ht="31.7" customHeight="1" x14ac:dyDescent="0.25">
      <c r="A25" s="18" t="s">
        <v>30</v>
      </c>
      <c r="B25" s="6" t="s">
        <v>14</v>
      </c>
      <c r="C25" s="7" t="s">
        <v>31</v>
      </c>
      <c r="D25" s="13">
        <v>4179.01</v>
      </c>
      <c r="E25" s="21">
        <v>4136.5600000000004</v>
      </c>
      <c r="F25" s="23">
        <f t="shared" si="0"/>
        <v>98.984209178728932</v>
      </c>
    </row>
    <row r="26" spans="1:6" ht="19.5" customHeight="1" x14ac:dyDescent="0.25">
      <c r="A26" s="18" t="s">
        <v>32</v>
      </c>
      <c r="B26" s="6" t="s">
        <v>14</v>
      </c>
      <c r="C26" s="7" t="s">
        <v>33</v>
      </c>
      <c r="D26" s="13">
        <v>150</v>
      </c>
      <c r="E26" s="21">
        <v>104.4</v>
      </c>
      <c r="F26" s="23">
        <f t="shared" si="0"/>
        <v>69.600000000000009</v>
      </c>
    </row>
    <row r="27" spans="1:6" x14ac:dyDescent="0.25">
      <c r="A27" s="17" t="s">
        <v>34</v>
      </c>
      <c r="B27" s="8" t="s">
        <v>16</v>
      </c>
      <c r="C27" s="9" t="s">
        <v>8</v>
      </c>
      <c r="D27" s="12">
        <f>SUM(D28+D29+D30+D31+D32)</f>
        <v>59724.54</v>
      </c>
      <c r="E27" s="12">
        <f>SUM(E28+E29+E30+E31+E32)</f>
        <v>59506.16</v>
      </c>
      <c r="F27" s="23">
        <f t="shared" si="0"/>
        <v>99.634354655557004</v>
      </c>
    </row>
    <row r="28" spans="1:6" x14ac:dyDescent="0.25">
      <c r="A28" s="18" t="s">
        <v>35</v>
      </c>
      <c r="B28" s="6" t="s">
        <v>16</v>
      </c>
      <c r="C28" s="7" t="s">
        <v>10</v>
      </c>
      <c r="D28" s="13">
        <v>50</v>
      </c>
      <c r="E28" s="21">
        <v>50</v>
      </c>
      <c r="F28" s="23">
        <f t="shared" si="0"/>
        <v>100</v>
      </c>
    </row>
    <row r="29" spans="1:6" x14ac:dyDescent="0.25">
      <c r="A29" s="18" t="s">
        <v>36</v>
      </c>
      <c r="B29" s="6" t="s">
        <v>16</v>
      </c>
      <c r="C29" s="7" t="s">
        <v>18</v>
      </c>
      <c r="D29" s="13">
        <v>9204.18</v>
      </c>
      <c r="E29" s="21">
        <v>9204.18</v>
      </c>
      <c r="F29" s="23">
        <f t="shared" si="0"/>
        <v>100</v>
      </c>
    </row>
    <row r="30" spans="1:6" x14ac:dyDescent="0.25">
      <c r="A30" s="18" t="s">
        <v>37</v>
      </c>
      <c r="B30" s="6" t="s">
        <v>16</v>
      </c>
      <c r="C30" s="7" t="s">
        <v>38</v>
      </c>
      <c r="D30" s="13">
        <v>2277</v>
      </c>
      <c r="E30" s="21">
        <v>2073</v>
      </c>
      <c r="F30" s="23">
        <f t="shared" si="0"/>
        <v>91.040843214756265</v>
      </c>
    </row>
    <row r="31" spans="1:6" x14ac:dyDescent="0.25">
      <c r="A31" s="18" t="s">
        <v>39</v>
      </c>
      <c r="B31" s="6" t="s">
        <v>16</v>
      </c>
      <c r="C31" s="7" t="s">
        <v>40</v>
      </c>
      <c r="D31" s="13">
        <v>47322.96</v>
      </c>
      <c r="E31" s="21">
        <v>47308.58</v>
      </c>
      <c r="F31" s="23">
        <f t="shared" si="0"/>
        <v>99.96961305886191</v>
      </c>
    </row>
    <row r="32" spans="1:6" x14ac:dyDescent="0.25">
      <c r="A32" s="18" t="s">
        <v>41</v>
      </c>
      <c r="B32" s="6" t="s">
        <v>16</v>
      </c>
      <c r="C32" s="7" t="s">
        <v>42</v>
      </c>
      <c r="D32" s="13">
        <v>870.4</v>
      </c>
      <c r="E32" s="21">
        <v>870.4</v>
      </c>
      <c r="F32" s="23">
        <f t="shared" si="0"/>
        <v>100</v>
      </c>
    </row>
    <row r="33" spans="1:6" x14ac:dyDescent="0.25">
      <c r="A33" s="17" t="s">
        <v>43</v>
      </c>
      <c r="B33" s="8" t="s">
        <v>18</v>
      </c>
      <c r="C33" s="9" t="s">
        <v>8</v>
      </c>
      <c r="D33" s="12">
        <f>SUM(D34+D35+D36)</f>
        <v>12792.24</v>
      </c>
      <c r="E33" s="12">
        <f>SUM(E34+E35+E36)</f>
        <v>12744.380000000001</v>
      </c>
      <c r="F33" s="23">
        <f t="shared" si="0"/>
        <v>99.625866931827431</v>
      </c>
    </row>
    <row r="34" spans="1:6" x14ac:dyDescent="0.25">
      <c r="A34" s="18" t="s">
        <v>44</v>
      </c>
      <c r="B34" s="6" t="s">
        <v>18</v>
      </c>
      <c r="C34" s="7" t="s">
        <v>10</v>
      </c>
      <c r="D34" s="13">
        <v>500</v>
      </c>
      <c r="E34" s="21">
        <v>500</v>
      </c>
      <c r="F34" s="23">
        <f t="shared" si="0"/>
        <v>100</v>
      </c>
    </row>
    <row r="35" spans="1:6" x14ac:dyDescent="0.25">
      <c r="A35" s="18" t="s">
        <v>45</v>
      </c>
      <c r="B35" s="6" t="s">
        <v>18</v>
      </c>
      <c r="C35" s="7" t="s">
        <v>12</v>
      </c>
      <c r="D35" s="13">
        <v>12135.73</v>
      </c>
      <c r="E35" s="21">
        <v>12127.87</v>
      </c>
      <c r="F35" s="23">
        <f t="shared" si="0"/>
        <v>99.935232573565841</v>
      </c>
    </row>
    <row r="36" spans="1:6" x14ac:dyDescent="0.25">
      <c r="A36" s="18" t="s">
        <v>72</v>
      </c>
      <c r="B36" s="6" t="s">
        <v>18</v>
      </c>
      <c r="C36" s="7" t="s">
        <v>14</v>
      </c>
      <c r="D36" s="13">
        <v>156.51</v>
      </c>
      <c r="E36" s="21">
        <v>116.51</v>
      </c>
      <c r="F36" s="23">
        <f t="shared" si="0"/>
        <v>74.442527634017011</v>
      </c>
    </row>
    <row r="37" spans="1:6" x14ac:dyDescent="0.25">
      <c r="A37" s="17" t="s">
        <v>46</v>
      </c>
      <c r="B37" s="8" t="s">
        <v>20</v>
      </c>
      <c r="C37" s="9" t="s">
        <v>8</v>
      </c>
      <c r="D37" s="12">
        <f>SUM(D38+D39)</f>
        <v>2325.0700000000002</v>
      </c>
      <c r="E37" s="12">
        <f>SUM(E38+E39)</f>
        <v>1314.52</v>
      </c>
      <c r="F37" s="23">
        <f t="shared" si="0"/>
        <v>56.536792440657692</v>
      </c>
    </row>
    <row r="38" spans="1:6" x14ac:dyDescent="0.25">
      <c r="A38" s="18" t="s">
        <v>47</v>
      </c>
      <c r="B38" s="6" t="s">
        <v>20</v>
      </c>
      <c r="C38" s="7" t="s">
        <v>10</v>
      </c>
      <c r="D38" s="13">
        <v>0</v>
      </c>
      <c r="E38" s="21"/>
      <c r="F38" s="23">
        <v>0</v>
      </c>
    </row>
    <row r="39" spans="1:6" x14ac:dyDescent="0.25">
      <c r="A39" s="18" t="s">
        <v>48</v>
      </c>
      <c r="B39" s="6" t="s">
        <v>20</v>
      </c>
      <c r="C39" s="7" t="s">
        <v>18</v>
      </c>
      <c r="D39" s="13">
        <v>2325.0700000000002</v>
      </c>
      <c r="E39" s="21">
        <v>1314.52</v>
      </c>
      <c r="F39" s="23">
        <f t="shared" si="0"/>
        <v>56.536792440657692</v>
      </c>
    </row>
    <row r="40" spans="1:6" x14ac:dyDescent="0.25">
      <c r="A40" s="17" t="s">
        <v>49</v>
      </c>
      <c r="B40" s="8" t="s">
        <v>22</v>
      </c>
      <c r="C40" s="9" t="s">
        <v>8</v>
      </c>
      <c r="D40" s="12">
        <f>SUM(D41+D42+D43+D44+D45+D46)</f>
        <v>271371.69999999995</v>
      </c>
      <c r="E40" s="12">
        <f>SUM(E41+E42+E43+E44+E45+E46)</f>
        <v>266774.21999999997</v>
      </c>
      <c r="F40" s="23">
        <f t="shared" si="0"/>
        <v>98.30583660713333</v>
      </c>
    </row>
    <row r="41" spans="1:6" x14ac:dyDescent="0.25">
      <c r="A41" s="18" t="s">
        <v>50</v>
      </c>
      <c r="B41" s="6" t="s">
        <v>22</v>
      </c>
      <c r="C41" s="7" t="s">
        <v>10</v>
      </c>
      <c r="D41" s="13">
        <v>79990.19</v>
      </c>
      <c r="E41" s="21">
        <v>78662.009999999995</v>
      </c>
      <c r="F41" s="23">
        <f t="shared" si="0"/>
        <v>98.339571389941682</v>
      </c>
    </row>
    <row r="42" spans="1:6" x14ac:dyDescent="0.25">
      <c r="A42" s="18" t="s">
        <v>51</v>
      </c>
      <c r="B42" s="6" t="s">
        <v>22</v>
      </c>
      <c r="C42" s="7" t="s">
        <v>12</v>
      </c>
      <c r="D42" s="13">
        <v>155444.5</v>
      </c>
      <c r="E42" s="21">
        <v>152232.67000000001</v>
      </c>
      <c r="F42" s="23">
        <f t="shared" si="0"/>
        <v>97.933777007227675</v>
      </c>
    </row>
    <row r="43" spans="1:6" x14ac:dyDescent="0.25">
      <c r="A43" s="18" t="s">
        <v>52</v>
      </c>
      <c r="B43" s="6" t="s">
        <v>22</v>
      </c>
      <c r="C43" s="7" t="s">
        <v>14</v>
      </c>
      <c r="D43" s="13">
        <v>19594.87</v>
      </c>
      <c r="E43" s="21">
        <v>19589.77</v>
      </c>
      <c r="F43" s="23">
        <f t="shared" si="0"/>
        <v>99.973972779610179</v>
      </c>
    </row>
    <row r="44" spans="1:6" ht="25.5" x14ac:dyDescent="0.25">
      <c r="A44" s="18" t="s">
        <v>53</v>
      </c>
      <c r="B44" s="6" t="s">
        <v>22</v>
      </c>
      <c r="C44" s="7" t="s">
        <v>18</v>
      </c>
      <c r="D44" s="13">
        <v>359.61</v>
      </c>
      <c r="E44" s="21">
        <v>359.6</v>
      </c>
      <c r="F44" s="23">
        <f t="shared" si="0"/>
        <v>99.997219209699395</v>
      </c>
    </row>
    <row r="45" spans="1:6" x14ac:dyDescent="0.25">
      <c r="A45" s="18" t="s">
        <v>54</v>
      </c>
      <c r="B45" s="6" t="s">
        <v>22</v>
      </c>
      <c r="C45" s="7" t="s">
        <v>22</v>
      </c>
      <c r="D45" s="13">
        <v>2513.4</v>
      </c>
      <c r="E45" s="21">
        <v>2513.4</v>
      </c>
      <c r="F45" s="23">
        <f t="shared" si="0"/>
        <v>100</v>
      </c>
    </row>
    <row r="46" spans="1:6" x14ac:dyDescent="0.25">
      <c r="A46" s="18" t="s">
        <v>55</v>
      </c>
      <c r="B46" s="6" t="s">
        <v>22</v>
      </c>
      <c r="C46" s="7" t="s">
        <v>40</v>
      </c>
      <c r="D46" s="13">
        <v>13469.13</v>
      </c>
      <c r="E46" s="21">
        <v>13416.77</v>
      </c>
      <c r="F46" s="23">
        <f t="shared" si="0"/>
        <v>99.611259227581897</v>
      </c>
    </row>
    <row r="47" spans="1:6" x14ac:dyDescent="0.25">
      <c r="A47" s="17" t="s">
        <v>56</v>
      </c>
      <c r="B47" s="8" t="s">
        <v>38</v>
      </c>
      <c r="C47" s="9" t="s">
        <v>8</v>
      </c>
      <c r="D47" s="12">
        <f>SUM(D48+D49)</f>
        <v>32598.86</v>
      </c>
      <c r="E47" s="12">
        <f>SUM(E48+E49)</f>
        <v>32443.010000000002</v>
      </c>
      <c r="F47" s="23">
        <f t="shared" si="0"/>
        <v>99.521915797055485</v>
      </c>
    </row>
    <row r="48" spans="1:6" x14ac:dyDescent="0.25">
      <c r="A48" s="18" t="s">
        <v>57</v>
      </c>
      <c r="B48" s="6" t="s">
        <v>38</v>
      </c>
      <c r="C48" s="7" t="s">
        <v>10</v>
      </c>
      <c r="D48" s="13">
        <v>26941.35</v>
      </c>
      <c r="E48" s="21">
        <v>26787</v>
      </c>
      <c r="F48" s="23">
        <f t="shared" si="0"/>
        <v>99.427088842986706</v>
      </c>
    </row>
    <row r="49" spans="1:6" x14ac:dyDescent="0.25">
      <c r="A49" s="18" t="s">
        <v>58</v>
      </c>
      <c r="B49" s="6" t="s">
        <v>38</v>
      </c>
      <c r="C49" s="7" t="s">
        <v>16</v>
      </c>
      <c r="D49" s="13">
        <v>5657.51</v>
      </c>
      <c r="E49" s="21">
        <v>5656.01</v>
      </c>
      <c r="F49" s="23">
        <f t="shared" si="0"/>
        <v>99.973486569179727</v>
      </c>
    </row>
    <row r="50" spans="1:6" x14ac:dyDescent="0.25">
      <c r="A50" s="17" t="s">
        <v>59</v>
      </c>
      <c r="B50" s="8" t="s">
        <v>31</v>
      </c>
      <c r="C50" s="9" t="s">
        <v>8</v>
      </c>
      <c r="D50" s="12">
        <f>SUM(D51+D52+D53+D54)</f>
        <v>16367.5</v>
      </c>
      <c r="E50" s="12">
        <f>SUM(E51+E52+E53+E54)</f>
        <v>16310.24</v>
      </c>
      <c r="F50" s="23">
        <f t="shared" si="0"/>
        <v>99.650160378799441</v>
      </c>
    </row>
    <row r="51" spans="1:6" x14ac:dyDescent="0.25">
      <c r="A51" s="18" t="s">
        <v>60</v>
      </c>
      <c r="B51" s="6" t="s">
        <v>31</v>
      </c>
      <c r="C51" s="7" t="s">
        <v>10</v>
      </c>
      <c r="D51" s="13">
        <v>2600</v>
      </c>
      <c r="E51" s="21">
        <v>2577.9</v>
      </c>
      <c r="F51" s="23">
        <f t="shared" si="0"/>
        <v>99.15</v>
      </c>
    </row>
    <row r="52" spans="1:6" x14ac:dyDescent="0.25">
      <c r="A52" s="18" t="s">
        <v>61</v>
      </c>
      <c r="B52" s="6" t="s">
        <v>31</v>
      </c>
      <c r="C52" s="7" t="s">
        <v>14</v>
      </c>
      <c r="D52" s="13">
        <v>7983</v>
      </c>
      <c r="E52" s="21">
        <v>7972.43</v>
      </c>
      <c r="F52" s="23">
        <f t="shared" si="0"/>
        <v>99.867593636477508</v>
      </c>
    </row>
    <row r="53" spans="1:6" x14ac:dyDescent="0.25">
      <c r="A53" s="18" t="s">
        <v>62</v>
      </c>
      <c r="B53" s="6" t="s">
        <v>31</v>
      </c>
      <c r="C53" s="7" t="s">
        <v>16</v>
      </c>
      <c r="D53" s="13">
        <v>5714.5</v>
      </c>
      <c r="E53" s="21">
        <v>5689.91</v>
      </c>
      <c r="F53" s="23">
        <f t="shared" si="0"/>
        <v>99.569691136582378</v>
      </c>
    </row>
    <row r="54" spans="1:6" x14ac:dyDescent="0.25">
      <c r="A54" s="18" t="s">
        <v>63</v>
      </c>
      <c r="B54" s="6" t="s">
        <v>31</v>
      </c>
      <c r="C54" s="7" t="s">
        <v>20</v>
      </c>
      <c r="D54" s="13">
        <v>70</v>
      </c>
      <c r="E54" s="21">
        <v>70</v>
      </c>
      <c r="F54" s="23">
        <f t="shared" si="0"/>
        <v>100</v>
      </c>
    </row>
    <row r="55" spans="1:6" x14ac:dyDescent="0.25">
      <c r="A55" s="17" t="s">
        <v>64</v>
      </c>
      <c r="B55" s="8" t="s">
        <v>24</v>
      </c>
      <c r="C55" s="9" t="s">
        <v>8</v>
      </c>
      <c r="D55" s="12">
        <f>SUM(D56+D57+D58)</f>
        <v>27233.56</v>
      </c>
      <c r="E55" s="12">
        <f>SUM(E56+E57+E58)</f>
        <v>27213.82</v>
      </c>
      <c r="F55" s="23">
        <f t="shared" si="0"/>
        <v>99.927515903172406</v>
      </c>
    </row>
    <row r="56" spans="1:6" x14ac:dyDescent="0.25">
      <c r="A56" s="18" t="s">
        <v>65</v>
      </c>
      <c r="B56" s="6" t="s">
        <v>24</v>
      </c>
      <c r="C56" s="7" t="s">
        <v>10</v>
      </c>
      <c r="D56" s="13">
        <v>19367.47</v>
      </c>
      <c r="E56" s="21">
        <v>19367.47</v>
      </c>
      <c r="F56" s="23">
        <f t="shared" si="0"/>
        <v>100</v>
      </c>
    </row>
    <row r="57" spans="1:6" x14ac:dyDescent="0.25">
      <c r="A57" s="18" t="s">
        <v>66</v>
      </c>
      <c r="B57" s="6" t="s">
        <v>24</v>
      </c>
      <c r="C57" s="7" t="s">
        <v>12</v>
      </c>
      <c r="D57" s="13">
        <v>7116.09</v>
      </c>
      <c r="E57" s="21">
        <v>7096.35</v>
      </c>
      <c r="F57" s="23">
        <f t="shared" si="0"/>
        <v>99.722600473012562</v>
      </c>
    </row>
    <row r="58" spans="1:6" x14ac:dyDescent="0.25">
      <c r="A58" s="18" t="s">
        <v>67</v>
      </c>
      <c r="B58" s="6" t="s">
        <v>24</v>
      </c>
      <c r="C58" s="7" t="s">
        <v>14</v>
      </c>
      <c r="D58" s="13">
        <v>750</v>
      </c>
      <c r="E58" s="21">
        <v>750</v>
      </c>
      <c r="F58" s="23">
        <f t="shared" si="0"/>
        <v>100</v>
      </c>
    </row>
    <row r="59" spans="1:6" ht="25.5" x14ac:dyDescent="0.25">
      <c r="A59" s="17" t="s">
        <v>68</v>
      </c>
      <c r="B59" s="8" t="s">
        <v>33</v>
      </c>
      <c r="C59" s="9" t="s">
        <v>8</v>
      </c>
      <c r="D59" s="12">
        <f>SUM(D60+D62+D61)</f>
        <v>66736.2</v>
      </c>
      <c r="E59" s="12">
        <f>SUM(E60+E62+E61)</f>
        <v>66736.2</v>
      </c>
      <c r="F59" s="23">
        <f t="shared" si="0"/>
        <v>100</v>
      </c>
    </row>
    <row r="60" spans="1:6" ht="30" customHeight="1" x14ac:dyDescent="0.25">
      <c r="A60" s="18" t="s">
        <v>69</v>
      </c>
      <c r="B60" s="6" t="s">
        <v>33</v>
      </c>
      <c r="C60" s="7" t="s">
        <v>10</v>
      </c>
      <c r="D60" s="13">
        <v>2665</v>
      </c>
      <c r="E60" s="21">
        <v>2665</v>
      </c>
      <c r="F60" s="23">
        <f t="shared" si="0"/>
        <v>100</v>
      </c>
    </row>
    <row r="61" spans="1:6" ht="16.5" customHeight="1" x14ac:dyDescent="0.25">
      <c r="A61" s="18" t="s">
        <v>73</v>
      </c>
      <c r="B61" s="6" t="s">
        <v>33</v>
      </c>
      <c r="C61" s="7" t="s">
        <v>12</v>
      </c>
      <c r="D61" s="13">
        <v>676.2</v>
      </c>
      <c r="E61" s="21">
        <v>676.2</v>
      </c>
      <c r="F61" s="23">
        <f t="shared" si="0"/>
        <v>100</v>
      </c>
    </row>
    <row r="62" spans="1:6" x14ac:dyDescent="0.25">
      <c r="A62" s="18" t="s">
        <v>70</v>
      </c>
      <c r="B62" s="6" t="s">
        <v>33</v>
      </c>
      <c r="C62" s="7" t="s">
        <v>14</v>
      </c>
      <c r="D62" s="13">
        <v>63395</v>
      </c>
      <c r="E62" s="21">
        <v>63395</v>
      </c>
      <c r="F62" s="23">
        <f t="shared" si="0"/>
        <v>100</v>
      </c>
    </row>
    <row r="63" spans="1:6" x14ac:dyDescent="0.25">
      <c r="A63" s="14"/>
      <c r="B63" s="14"/>
      <c r="C63" s="15"/>
      <c r="D63" s="16"/>
    </row>
    <row r="64" spans="1:6" x14ac:dyDescent="0.25">
      <c r="A64" s="14"/>
      <c r="B64" s="14"/>
      <c r="C64" s="15"/>
      <c r="D64" s="16"/>
    </row>
  </sheetData>
  <mergeCells count="6">
    <mergeCell ref="A8:F8"/>
    <mergeCell ref="A2:F2"/>
    <mergeCell ref="A3:F3"/>
    <mergeCell ref="A4:F4"/>
    <mergeCell ref="A5:D5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norkinamv</dc:creator>
  <cp:lastModifiedBy>user2</cp:lastModifiedBy>
  <cp:lastPrinted>2026-04-01T07:50:35Z</cp:lastPrinted>
  <dcterms:created xsi:type="dcterms:W3CDTF">2024-11-15T05:48:54Z</dcterms:created>
  <dcterms:modified xsi:type="dcterms:W3CDTF">2026-04-01T07:51:03Z</dcterms:modified>
</cp:coreProperties>
</file>